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940" tabRatio="601" activeTab="0"/>
  </bookViews>
  <sheets>
    <sheet name="Damen B1" sheetId="1" r:id="rId1"/>
    <sheet name="Herren B1" sheetId="2" r:id="rId2"/>
    <sheet name="Damen B2" sheetId="3" r:id="rId3"/>
    <sheet name="Herren B2" sheetId="4" r:id="rId4"/>
    <sheet name="Damen B3" sheetId="5" r:id="rId5"/>
    <sheet name="Herren B3" sheetId="6" r:id="rId6"/>
    <sheet name="Damen B4" sheetId="7" r:id="rId7"/>
    <sheet name="Herren B4" sheetId="8" r:id="rId8"/>
    <sheet name="Mannschaften" sheetId="9" r:id="rId9"/>
    <sheet name="Neunerkönigin" sheetId="10" r:id="rId10"/>
    <sheet name="Neunerkönig" sheetId="11" r:id="rId11"/>
    <sheet name="Rattenkönigin" sheetId="12" r:id="rId12"/>
    <sheet name="Rattenkönig" sheetId="13" r:id="rId13"/>
    <sheet name="Platzierungen" sheetId="14" r:id="rId14"/>
  </sheets>
  <definedNames/>
  <calcPr fullCalcOnLoad="1"/>
</workbook>
</file>

<file path=xl/sharedStrings.xml><?xml version="1.0" encoding="utf-8"?>
<sst xmlns="http://schemas.openxmlformats.org/spreadsheetml/2006/main" count="1017" uniqueCount="208">
  <si>
    <t>Name</t>
  </si>
  <si>
    <t>Vorname</t>
  </si>
  <si>
    <t>Holzzahl</t>
  </si>
  <si>
    <t>Gesamtergebnis</t>
  </si>
  <si>
    <t>Ratten</t>
  </si>
  <si>
    <t>Neunen</t>
  </si>
  <si>
    <t>Mannschaft + 30 %</t>
  </si>
  <si>
    <t>Hofmann</t>
  </si>
  <si>
    <t>Karla</t>
  </si>
  <si>
    <t>Mannschaft + 25 %</t>
  </si>
  <si>
    <t>Mett</t>
  </si>
  <si>
    <t>Gerd</t>
  </si>
  <si>
    <t>Krautwald</t>
  </si>
  <si>
    <t>Jens</t>
  </si>
  <si>
    <t>Mannschaft + 15 %</t>
  </si>
  <si>
    <t>Mannschaft + 10 %</t>
  </si>
  <si>
    <t>Wolf</t>
  </si>
  <si>
    <t>Klaus-Dieter</t>
  </si>
  <si>
    <t>Lepkes</t>
  </si>
  <si>
    <t>Matthias</t>
  </si>
  <si>
    <t>Mannschaft + 5 %</t>
  </si>
  <si>
    <t>Mannschaft +/- 0 %</t>
  </si>
  <si>
    <t>Hopf</t>
  </si>
  <si>
    <t>Frank</t>
  </si>
  <si>
    <t>Mannschaft - 5 %</t>
  </si>
  <si>
    <t>Vogt</t>
  </si>
  <si>
    <t>Kerstin</t>
  </si>
  <si>
    <t>Mannschaft - 10 %</t>
  </si>
  <si>
    <t>Rother</t>
  </si>
  <si>
    <t>Adelheid</t>
  </si>
  <si>
    <t>Müller</t>
  </si>
  <si>
    <t>Michael</t>
  </si>
  <si>
    <t>Grunert</t>
  </si>
  <si>
    <t>Dolny</t>
  </si>
  <si>
    <t>Judith</t>
  </si>
  <si>
    <t>Hilscher</t>
  </si>
  <si>
    <t>Gollan</t>
  </si>
  <si>
    <t>Tino</t>
  </si>
  <si>
    <t>Dörfert</t>
  </si>
  <si>
    <t>Eisenberg</t>
  </si>
  <si>
    <t>Andrea</t>
  </si>
  <si>
    <t>Keiser</t>
  </si>
  <si>
    <t>Ronny</t>
  </si>
  <si>
    <t>Straube</t>
  </si>
  <si>
    <t>Jörg</t>
  </si>
  <si>
    <t>Welcher</t>
  </si>
  <si>
    <t>Sylke</t>
  </si>
  <si>
    <t>Klöden</t>
  </si>
  <si>
    <t>Siegfried</t>
  </si>
  <si>
    <t>Krysiak</t>
  </si>
  <si>
    <t>Grażyna</t>
  </si>
  <si>
    <t>Zwolenkiewicz</t>
  </si>
  <si>
    <t>Marek</t>
  </si>
  <si>
    <t>Harazim</t>
  </si>
  <si>
    <t>Maria</t>
  </si>
  <si>
    <t>Radzimierski</t>
  </si>
  <si>
    <t>Teodor</t>
  </si>
  <si>
    <t>Kajzer</t>
  </si>
  <si>
    <t>Magdalena</t>
  </si>
  <si>
    <t>Halicki</t>
  </si>
  <si>
    <t>Strusz</t>
  </si>
  <si>
    <t>Jolanta</t>
  </si>
  <si>
    <t>Behrendt</t>
  </si>
  <si>
    <t>Tilo</t>
  </si>
  <si>
    <t>Meyer</t>
  </si>
  <si>
    <t>Gabriele</t>
  </si>
  <si>
    <t>Bethge</t>
  </si>
  <si>
    <t>Jürgen</t>
  </si>
  <si>
    <t>Tränkler</t>
  </si>
  <si>
    <t>Peter</t>
  </si>
  <si>
    <t>Dumenčić</t>
  </si>
  <si>
    <t>Vedran</t>
  </si>
  <si>
    <t>Vučenović</t>
  </si>
  <si>
    <t>Zlatko</t>
  </si>
  <si>
    <t>Muškardin</t>
  </si>
  <si>
    <t>Mario</t>
  </si>
  <si>
    <t>Faragau</t>
  </si>
  <si>
    <t>Dorin</t>
  </si>
  <si>
    <t>Gyorfi</t>
  </si>
  <si>
    <t>Mozes</t>
  </si>
  <si>
    <t>Elfriede</t>
  </si>
  <si>
    <t>Holub</t>
  </si>
  <si>
    <t>List</t>
  </si>
  <si>
    <t>Edith</t>
  </si>
  <si>
    <t>Schöffmann</t>
  </si>
  <si>
    <t>Franz</t>
  </si>
  <si>
    <t>Binder</t>
  </si>
  <si>
    <t>Martina</t>
  </si>
  <si>
    <t>Meixelsberger</t>
  </si>
  <si>
    <t>Schneider</t>
  </si>
  <si>
    <t>Steffen</t>
  </si>
  <si>
    <t>Lokat</t>
  </si>
  <si>
    <t>Ralf-Peter</t>
  </si>
  <si>
    <t>Wehde</t>
  </si>
  <si>
    <t>Bettina</t>
  </si>
  <si>
    <t>Uwe</t>
  </si>
  <si>
    <t>Elsholz</t>
  </si>
  <si>
    <t>Enrico</t>
  </si>
  <si>
    <t>Weber</t>
  </si>
  <si>
    <t>Marion</t>
  </si>
  <si>
    <t>Mätzchen</t>
  </si>
  <si>
    <t>Petra</t>
  </si>
  <si>
    <t>Bartelt</t>
  </si>
  <si>
    <t>Roland</t>
  </si>
  <si>
    <t>Csák</t>
  </si>
  <si>
    <t>Ilona</t>
  </si>
  <si>
    <t>József</t>
  </si>
  <si>
    <t>Szpányik</t>
  </si>
  <si>
    <t>László</t>
  </si>
  <si>
    <t>Sisenszki</t>
  </si>
  <si>
    <t>Péter</t>
  </si>
  <si>
    <t>Ferenc</t>
  </si>
  <si>
    <t>Mózes</t>
  </si>
  <si>
    <t>Kategorie</t>
  </si>
  <si>
    <t>Platz</t>
  </si>
  <si>
    <t>B1</t>
  </si>
  <si>
    <t>B2</t>
  </si>
  <si>
    <t>B3</t>
  </si>
  <si>
    <t>SG Chemie Wolfen</t>
  </si>
  <si>
    <t>B4</t>
  </si>
  <si>
    <t>SG ROT-WEISS Neuenhagen</t>
  </si>
  <si>
    <t>Naumburger</t>
  </si>
  <si>
    <t>Anke</t>
  </si>
  <si>
    <t>VSC ASVÖ Wien</t>
  </si>
  <si>
    <t>SKS Rijeka</t>
  </si>
  <si>
    <t>Karolinka Chorzow I</t>
  </si>
  <si>
    <t>Karolinka Chorzow II</t>
  </si>
  <si>
    <t>ESV Lok Chemnitz I</t>
  </si>
  <si>
    <t>ESV Lok Chemnitz II</t>
  </si>
  <si>
    <t>SG Einheit Arnstadt I</t>
  </si>
  <si>
    <t>SG Einheit Arnstadt II</t>
  </si>
  <si>
    <t>Magdeburger SV 90</t>
  </si>
  <si>
    <t>Miskolci Denevér SE</t>
  </si>
  <si>
    <t>Wesselènyi SE Budapest</t>
  </si>
  <si>
    <t>Padurean</t>
  </si>
  <si>
    <t>Liliana</t>
  </si>
  <si>
    <t>Claudia</t>
  </si>
  <si>
    <t>Boanda</t>
  </si>
  <si>
    <t>Orosz</t>
  </si>
  <si>
    <t>Béláné</t>
  </si>
  <si>
    <t>Szakmajer</t>
  </si>
  <si>
    <t>Gerzson</t>
  </si>
  <si>
    <t>Abzug 20 %</t>
  </si>
  <si>
    <t>Endergebnis</t>
  </si>
  <si>
    <t>Neuner</t>
  </si>
  <si>
    <t>A.N.R. Mureș</t>
  </si>
  <si>
    <t>Marija</t>
  </si>
  <si>
    <t>Vidmar</t>
  </si>
  <si>
    <t>Guguznai</t>
  </si>
  <si>
    <t>Eva</t>
  </si>
  <si>
    <t>Miroslaw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</si>
  <si>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</si>
  <si>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</si>
  <si>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</si>
  <si>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</si>
  <si>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</si>
  <si>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</si>
  <si>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</si>
  <si>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</si>
  <si>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</si>
  <si>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</si>
  <si>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</si>
  <si>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</si>
  <si>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</si>
  <si>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</si>
  <si>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 xml:space="preserve">1. </t>
  </si>
  <si>
    <t>2 Neuner</t>
  </si>
  <si>
    <t>1 Neuner</t>
  </si>
  <si>
    <t>Csak</t>
  </si>
  <si>
    <t>1 Neuner, 1 Ratte</t>
  </si>
  <si>
    <t>1 Neuner, 4 Ratten</t>
  </si>
  <si>
    <t>Vucenovic</t>
  </si>
  <si>
    <t>Dumencic</t>
  </si>
  <si>
    <t>Muskardin</t>
  </si>
  <si>
    <t>Szpanyik</t>
  </si>
  <si>
    <t>Mannschaften</t>
  </si>
  <si>
    <t>Damen B1</t>
  </si>
  <si>
    <t>Herren B1</t>
  </si>
  <si>
    <t>Damen B2</t>
  </si>
  <si>
    <t>Herren B2</t>
  </si>
  <si>
    <t>Damen B3</t>
  </si>
  <si>
    <t>Herren B3</t>
  </si>
  <si>
    <t>Damen B4</t>
  </si>
  <si>
    <t>Herren B4</t>
  </si>
  <si>
    <t>Neunerkönigin</t>
  </si>
  <si>
    <t>Boanda, Claudia</t>
  </si>
  <si>
    <t>Harazin, Maria</t>
  </si>
  <si>
    <t>Padurean, Liliana</t>
  </si>
  <si>
    <t>Vidmar, Marija</t>
  </si>
  <si>
    <t>Neunerkönig</t>
  </si>
  <si>
    <t>Szakmajer, Gerzson</t>
  </si>
  <si>
    <t>Radzimierski, Teodor</t>
  </si>
  <si>
    <t>Rattenkönigin</t>
  </si>
  <si>
    <t>Krysiak, Grazyna</t>
  </si>
  <si>
    <t>Rattenkönig</t>
  </si>
  <si>
    <t>Krautwald, Jens</t>
  </si>
  <si>
    <t>Verein</t>
  </si>
  <si>
    <t>Chemnitz</t>
  </si>
  <si>
    <t>Neuenhagen</t>
  </si>
  <si>
    <t>Arnstadt</t>
  </si>
  <si>
    <t>Wien</t>
  </si>
  <si>
    <t>Magdeburg</t>
  </si>
  <si>
    <t>Mures/ROM</t>
  </si>
  <si>
    <t>Budapest/HUN</t>
  </si>
  <si>
    <t>Chorzow/POL</t>
  </si>
  <si>
    <t>Wolfen</t>
  </si>
  <si>
    <t>Rijeka/CRO</t>
  </si>
  <si>
    <t>Miskolc/HUN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</si>
</sst>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_€_-;\-* #,##0\ _€_-;_-* &quot;-&quot;??\ _€_-;_-@_-"/>
    <numFmt numFmtId="173" formatCode="_-* #,##0.0\ _€_-;\-* #,##0.0\ _€_-;_-* &quot;-&quot;??\ _€_-;_-@_-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55">
    <font>
      <sz val="12"/>
      <color theme="1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25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2"/>
      <color indexed="3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sz val="18"/>
      <color indexed="8"/>
      <name val="Arial"/>
      <family val="2"/>
    </font>
    <font>
      <sz val="18"/>
      <name val="Calibri"/>
      <family val="2"/>
    </font>
    <font>
      <b/>
      <u val="single"/>
      <sz val="18"/>
      <name val="Calibri"/>
      <family val="2"/>
    </font>
    <font>
      <b/>
      <u val="single"/>
      <sz val="18"/>
      <color indexed="8"/>
      <name val="Calibri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8"/>
      <color theme="1"/>
      <name val="Arial"/>
      <family val="2"/>
    </font>
    <font>
      <b/>
      <u val="single"/>
      <sz val="18"/>
      <color theme="1"/>
      <name val="Calibri"/>
      <family val="2"/>
    </font>
    <font>
      <b/>
      <sz val="18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5CA6B8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7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366">
    <xf numFmtId="0" fontId="0" fillId="0" borderId="0" xfId="0" applyAlignment="1">
      <alignment/>
    </xf>
    <xf numFmtId="172" fontId="0" fillId="0" borderId="0" xfId="47" applyNumberFormat="1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10" xfId="0" applyBorder="1" applyAlignment="1">
      <alignment/>
    </xf>
    <xf numFmtId="172" fontId="0" fillId="0" borderId="10" xfId="47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2" fontId="0" fillId="0" borderId="13" xfId="47" applyNumberFormat="1" applyFont="1" applyBorder="1" applyAlignment="1">
      <alignment/>
    </xf>
    <xf numFmtId="0" fontId="0" fillId="0" borderId="0" xfId="0" applyBorder="1" applyAlignment="1">
      <alignment/>
    </xf>
    <xf numFmtId="172" fontId="0" fillId="0" borderId="0" xfId="47" applyNumberFormat="1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1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4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horizontal="center"/>
    </xf>
    <xf numFmtId="172" fontId="0" fillId="33" borderId="15" xfId="47" applyNumberFormat="1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72" fontId="0" fillId="33" borderId="10" xfId="47" applyNumberFormat="1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horizontal="center"/>
    </xf>
    <xf numFmtId="172" fontId="0" fillId="33" borderId="13" xfId="47" applyNumberFormat="1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5" xfId="0" applyFill="1" applyBorder="1" applyAlignment="1">
      <alignment horizontal="center"/>
    </xf>
    <xf numFmtId="172" fontId="0" fillId="34" borderId="15" xfId="47" applyNumberFormat="1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172" fontId="0" fillId="34" borderId="10" xfId="47" applyNumberFormat="1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3" xfId="0" applyFill="1" applyBorder="1" applyAlignment="1">
      <alignment horizontal="center"/>
    </xf>
    <xf numFmtId="172" fontId="0" fillId="34" borderId="13" xfId="47" applyNumberFormat="1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8" borderId="14" xfId="0" applyFill="1" applyBorder="1" applyAlignment="1">
      <alignment/>
    </xf>
    <xf numFmtId="0" fontId="0" fillId="8" borderId="15" xfId="0" applyFill="1" applyBorder="1" applyAlignment="1">
      <alignment/>
    </xf>
    <xf numFmtId="0" fontId="0" fillId="8" borderId="15" xfId="0" applyFill="1" applyBorder="1" applyAlignment="1">
      <alignment horizontal="center"/>
    </xf>
    <xf numFmtId="172" fontId="0" fillId="8" borderId="15" xfId="47" applyNumberFormat="1" applyFont="1" applyFill="1" applyBorder="1" applyAlignment="1">
      <alignment/>
    </xf>
    <xf numFmtId="0" fontId="0" fillId="8" borderId="16" xfId="0" applyFill="1" applyBorder="1" applyAlignment="1">
      <alignment/>
    </xf>
    <xf numFmtId="0" fontId="0" fillId="8" borderId="11" xfId="0" applyFill="1" applyBorder="1" applyAlignment="1">
      <alignment/>
    </xf>
    <xf numFmtId="0" fontId="0" fillId="8" borderId="10" xfId="0" applyFill="1" applyBorder="1" applyAlignment="1">
      <alignment/>
    </xf>
    <xf numFmtId="0" fontId="0" fillId="8" borderId="10" xfId="0" applyFill="1" applyBorder="1" applyAlignment="1">
      <alignment horizontal="center"/>
    </xf>
    <xf numFmtId="172" fontId="0" fillId="8" borderId="10" xfId="47" applyNumberFormat="1" applyFont="1" applyFill="1" applyBorder="1" applyAlignment="1">
      <alignment/>
    </xf>
    <xf numFmtId="0" fontId="0" fillId="8" borderId="17" xfId="0" applyFill="1" applyBorder="1" applyAlignment="1">
      <alignment/>
    </xf>
    <xf numFmtId="0" fontId="0" fillId="8" borderId="12" xfId="0" applyFill="1" applyBorder="1" applyAlignment="1">
      <alignment/>
    </xf>
    <xf numFmtId="0" fontId="0" fillId="8" borderId="13" xfId="0" applyFill="1" applyBorder="1" applyAlignment="1">
      <alignment/>
    </xf>
    <xf numFmtId="0" fontId="0" fillId="8" borderId="13" xfId="0" applyFill="1" applyBorder="1" applyAlignment="1">
      <alignment horizontal="center"/>
    </xf>
    <xf numFmtId="172" fontId="0" fillId="8" borderId="13" xfId="47" applyNumberFormat="1" applyFont="1" applyFill="1" applyBorder="1" applyAlignment="1">
      <alignment/>
    </xf>
    <xf numFmtId="0" fontId="0" fillId="8" borderId="18" xfId="0" applyFill="1" applyBorder="1" applyAlignment="1">
      <alignment/>
    </xf>
    <xf numFmtId="0" fontId="0" fillId="18" borderId="14" xfId="0" applyFill="1" applyBorder="1" applyAlignment="1">
      <alignment/>
    </xf>
    <xf numFmtId="0" fontId="0" fillId="18" borderId="15" xfId="0" applyFill="1" applyBorder="1" applyAlignment="1">
      <alignment/>
    </xf>
    <xf numFmtId="0" fontId="0" fillId="18" borderId="15" xfId="0" applyFill="1" applyBorder="1" applyAlignment="1">
      <alignment horizontal="center"/>
    </xf>
    <xf numFmtId="172" fontId="0" fillId="18" borderId="15" xfId="47" applyNumberFormat="1" applyFont="1" applyFill="1" applyBorder="1" applyAlignment="1">
      <alignment/>
    </xf>
    <xf numFmtId="0" fontId="0" fillId="18" borderId="16" xfId="0" applyFill="1" applyBorder="1" applyAlignment="1">
      <alignment/>
    </xf>
    <xf numFmtId="0" fontId="0" fillId="18" borderId="10" xfId="0" applyFill="1" applyBorder="1" applyAlignment="1">
      <alignment/>
    </xf>
    <xf numFmtId="0" fontId="0" fillId="18" borderId="10" xfId="0" applyFill="1" applyBorder="1" applyAlignment="1">
      <alignment horizontal="center"/>
    </xf>
    <xf numFmtId="172" fontId="0" fillId="18" borderId="10" xfId="47" applyNumberFormat="1" applyFont="1" applyFill="1" applyBorder="1" applyAlignment="1">
      <alignment/>
    </xf>
    <xf numFmtId="0" fontId="0" fillId="18" borderId="17" xfId="0" applyFill="1" applyBorder="1" applyAlignment="1">
      <alignment/>
    </xf>
    <xf numFmtId="0" fontId="0" fillId="18" borderId="11" xfId="0" applyFill="1" applyBorder="1" applyAlignment="1">
      <alignment/>
    </xf>
    <xf numFmtId="0" fontId="0" fillId="18" borderId="12" xfId="0" applyFill="1" applyBorder="1" applyAlignment="1">
      <alignment/>
    </xf>
    <xf numFmtId="0" fontId="0" fillId="18" borderId="13" xfId="0" applyFill="1" applyBorder="1" applyAlignment="1">
      <alignment/>
    </xf>
    <xf numFmtId="0" fontId="0" fillId="18" borderId="13" xfId="0" applyFill="1" applyBorder="1" applyAlignment="1">
      <alignment horizontal="center"/>
    </xf>
    <xf numFmtId="172" fontId="0" fillId="18" borderId="13" xfId="47" applyNumberFormat="1" applyFont="1" applyFill="1" applyBorder="1" applyAlignment="1">
      <alignment/>
    </xf>
    <xf numFmtId="0" fontId="0" fillId="18" borderId="18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5" xfId="0" applyFill="1" applyBorder="1" applyAlignment="1">
      <alignment/>
    </xf>
    <xf numFmtId="0" fontId="0" fillId="5" borderId="15" xfId="0" applyFill="1" applyBorder="1" applyAlignment="1">
      <alignment horizontal="center"/>
    </xf>
    <xf numFmtId="172" fontId="0" fillId="5" borderId="15" xfId="47" applyNumberFormat="1" applyFont="1" applyFill="1" applyBorder="1" applyAlignment="1">
      <alignment/>
    </xf>
    <xf numFmtId="0" fontId="0" fillId="5" borderId="16" xfId="0" applyFill="1" applyBorder="1" applyAlignment="1">
      <alignment/>
    </xf>
    <xf numFmtId="0" fontId="51" fillId="5" borderId="11" xfId="0" applyFont="1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0" xfId="0" applyFill="1" applyBorder="1" applyAlignment="1">
      <alignment horizontal="center"/>
    </xf>
    <xf numFmtId="172" fontId="0" fillId="5" borderId="10" xfId="47" applyNumberFormat="1" applyFont="1" applyFill="1" applyBorder="1" applyAlignment="1">
      <alignment/>
    </xf>
    <xf numFmtId="0" fontId="0" fillId="5" borderId="17" xfId="0" applyFill="1" applyBorder="1" applyAlignment="1">
      <alignment/>
    </xf>
    <xf numFmtId="0" fontId="0" fillId="5" borderId="11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3" xfId="0" applyFill="1" applyBorder="1" applyAlignment="1">
      <alignment horizontal="center"/>
    </xf>
    <xf numFmtId="172" fontId="0" fillId="5" borderId="13" xfId="47" applyNumberFormat="1" applyFont="1" applyFill="1" applyBorder="1" applyAlignment="1">
      <alignment/>
    </xf>
    <xf numFmtId="0" fontId="0" fillId="5" borderId="18" xfId="0" applyFill="1" applyBorder="1" applyAlignment="1">
      <alignment/>
    </xf>
    <xf numFmtId="0" fontId="0" fillId="15" borderId="14" xfId="0" applyFill="1" applyBorder="1" applyAlignment="1">
      <alignment/>
    </xf>
    <xf numFmtId="0" fontId="0" fillId="15" borderId="15" xfId="0" applyFill="1" applyBorder="1" applyAlignment="1">
      <alignment/>
    </xf>
    <xf numFmtId="0" fontId="0" fillId="15" borderId="15" xfId="0" applyFill="1" applyBorder="1" applyAlignment="1">
      <alignment horizontal="center"/>
    </xf>
    <xf numFmtId="172" fontId="0" fillId="15" borderId="15" xfId="47" applyNumberFormat="1" applyFont="1" applyFill="1" applyBorder="1" applyAlignment="1">
      <alignment/>
    </xf>
    <xf numFmtId="0" fontId="0" fillId="15" borderId="16" xfId="0" applyFill="1" applyBorder="1" applyAlignment="1">
      <alignment/>
    </xf>
    <xf numFmtId="0" fontId="0" fillId="15" borderId="11" xfId="0" applyFill="1" applyBorder="1" applyAlignment="1">
      <alignment/>
    </xf>
    <xf numFmtId="0" fontId="0" fillId="15" borderId="10" xfId="0" applyFill="1" applyBorder="1" applyAlignment="1">
      <alignment/>
    </xf>
    <xf numFmtId="0" fontId="0" fillId="15" borderId="10" xfId="0" applyFill="1" applyBorder="1" applyAlignment="1">
      <alignment horizontal="center"/>
    </xf>
    <xf numFmtId="172" fontId="0" fillId="15" borderId="10" xfId="47" applyNumberFormat="1" applyFont="1" applyFill="1" applyBorder="1" applyAlignment="1">
      <alignment/>
    </xf>
    <xf numFmtId="0" fontId="0" fillId="15" borderId="17" xfId="0" applyFill="1" applyBorder="1" applyAlignment="1">
      <alignment/>
    </xf>
    <xf numFmtId="0" fontId="0" fillId="15" borderId="12" xfId="0" applyFill="1" applyBorder="1" applyAlignment="1">
      <alignment/>
    </xf>
    <xf numFmtId="0" fontId="0" fillId="15" borderId="13" xfId="0" applyFill="1" applyBorder="1" applyAlignment="1">
      <alignment/>
    </xf>
    <xf numFmtId="0" fontId="0" fillId="15" borderId="13" xfId="0" applyFill="1" applyBorder="1" applyAlignment="1">
      <alignment horizontal="center"/>
    </xf>
    <xf numFmtId="172" fontId="0" fillId="15" borderId="13" xfId="47" applyNumberFormat="1" applyFont="1" applyFill="1" applyBorder="1" applyAlignment="1">
      <alignment/>
    </xf>
    <xf numFmtId="0" fontId="0" fillId="15" borderId="18" xfId="0" applyFill="1" applyBorder="1" applyAlignment="1">
      <alignment/>
    </xf>
    <xf numFmtId="0" fontId="0" fillId="13" borderId="14" xfId="0" applyFill="1" applyBorder="1" applyAlignment="1">
      <alignment/>
    </xf>
    <xf numFmtId="0" fontId="0" fillId="13" borderId="15" xfId="0" applyFill="1" applyBorder="1" applyAlignment="1">
      <alignment/>
    </xf>
    <xf numFmtId="0" fontId="0" fillId="13" borderId="15" xfId="0" applyFill="1" applyBorder="1" applyAlignment="1">
      <alignment horizontal="center"/>
    </xf>
    <xf numFmtId="172" fontId="0" fillId="13" borderId="15" xfId="47" applyNumberFormat="1" applyFont="1" applyFill="1" applyBorder="1" applyAlignment="1">
      <alignment/>
    </xf>
    <xf numFmtId="0" fontId="0" fillId="13" borderId="16" xfId="0" applyFill="1" applyBorder="1" applyAlignment="1">
      <alignment/>
    </xf>
    <xf numFmtId="0" fontId="0" fillId="13" borderId="11" xfId="0" applyFill="1" applyBorder="1" applyAlignment="1">
      <alignment/>
    </xf>
    <xf numFmtId="0" fontId="0" fillId="13" borderId="10" xfId="0" applyFill="1" applyBorder="1" applyAlignment="1">
      <alignment/>
    </xf>
    <xf numFmtId="0" fontId="0" fillId="13" borderId="10" xfId="0" applyFill="1" applyBorder="1" applyAlignment="1">
      <alignment horizontal="center"/>
    </xf>
    <xf numFmtId="172" fontId="0" fillId="13" borderId="10" xfId="47" applyNumberFormat="1" applyFont="1" applyFill="1" applyBorder="1" applyAlignment="1">
      <alignment/>
    </xf>
    <xf numFmtId="0" fontId="0" fillId="13" borderId="17" xfId="0" applyFill="1" applyBorder="1" applyAlignment="1">
      <alignment/>
    </xf>
    <xf numFmtId="0" fontId="0" fillId="13" borderId="12" xfId="0" applyFill="1" applyBorder="1" applyAlignment="1">
      <alignment/>
    </xf>
    <xf numFmtId="0" fontId="0" fillId="13" borderId="13" xfId="0" applyFill="1" applyBorder="1" applyAlignment="1">
      <alignment/>
    </xf>
    <xf numFmtId="0" fontId="0" fillId="13" borderId="13" xfId="0" applyFill="1" applyBorder="1" applyAlignment="1">
      <alignment horizontal="center"/>
    </xf>
    <xf numFmtId="172" fontId="0" fillId="13" borderId="13" xfId="47" applyNumberFormat="1" applyFont="1" applyFill="1" applyBorder="1" applyAlignment="1">
      <alignment/>
    </xf>
    <xf numFmtId="0" fontId="0" fillId="13" borderId="18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5" xfId="0" applyFill="1" applyBorder="1" applyAlignment="1">
      <alignment horizontal="center"/>
    </xf>
    <xf numFmtId="172" fontId="0" fillId="35" borderId="15" xfId="47" applyNumberFormat="1" applyFont="1" applyFill="1" applyBorder="1" applyAlignment="1">
      <alignment/>
    </xf>
    <xf numFmtId="0" fontId="0" fillId="35" borderId="16" xfId="0" applyFill="1" applyBorder="1" applyAlignment="1">
      <alignment/>
    </xf>
    <xf numFmtId="0" fontId="51" fillId="35" borderId="11" xfId="0" applyFont="1" applyFill="1" applyBorder="1" applyAlignment="1">
      <alignment/>
    </xf>
    <xf numFmtId="0" fontId="51" fillId="35" borderId="10" xfId="0" applyFont="1" applyFill="1" applyBorder="1" applyAlignment="1">
      <alignment/>
    </xf>
    <xf numFmtId="0" fontId="0" fillId="35" borderId="10" xfId="0" applyFill="1" applyBorder="1" applyAlignment="1">
      <alignment horizontal="center"/>
    </xf>
    <xf numFmtId="172" fontId="0" fillId="35" borderId="10" xfId="47" applyNumberFormat="1" applyFont="1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3" xfId="0" applyFill="1" applyBorder="1" applyAlignment="1">
      <alignment horizontal="center"/>
    </xf>
    <xf numFmtId="172" fontId="0" fillId="35" borderId="13" xfId="47" applyNumberFormat="1" applyFont="1" applyFill="1" applyBorder="1" applyAlignment="1">
      <alignment/>
    </xf>
    <xf numFmtId="0" fontId="0" fillId="35" borderId="18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5" xfId="0" applyFill="1" applyBorder="1" applyAlignment="1">
      <alignment horizontal="center"/>
    </xf>
    <xf numFmtId="172" fontId="0" fillId="36" borderId="15" xfId="47" applyNumberFormat="1" applyFont="1" applyFill="1" applyBorder="1" applyAlignment="1">
      <alignment/>
    </xf>
    <xf numFmtId="0" fontId="0" fillId="36" borderId="16" xfId="0" applyFill="1" applyBorder="1" applyAlignment="1">
      <alignment/>
    </xf>
    <xf numFmtId="0" fontId="51" fillId="36" borderId="11" xfId="0" applyFont="1" applyFill="1" applyBorder="1" applyAlignment="1">
      <alignment/>
    </xf>
    <xf numFmtId="0" fontId="51" fillId="36" borderId="10" xfId="0" applyFont="1" applyFill="1" applyBorder="1" applyAlignment="1">
      <alignment/>
    </xf>
    <xf numFmtId="0" fontId="0" fillId="36" borderId="10" xfId="0" applyFill="1" applyBorder="1" applyAlignment="1">
      <alignment horizontal="center"/>
    </xf>
    <xf numFmtId="172" fontId="0" fillId="36" borderId="10" xfId="47" applyNumberFormat="1" applyFont="1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3" xfId="0" applyFill="1" applyBorder="1" applyAlignment="1">
      <alignment horizontal="center"/>
    </xf>
    <xf numFmtId="172" fontId="0" fillId="36" borderId="13" xfId="47" applyNumberFormat="1" applyFont="1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5" xfId="0" applyFill="1" applyBorder="1" applyAlignment="1">
      <alignment horizontal="center"/>
    </xf>
    <xf numFmtId="172" fontId="0" fillId="37" borderId="15" xfId="47" applyNumberFormat="1" applyFont="1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horizontal="center"/>
    </xf>
    <xf numFmtId="172" fontId="0" fillId="37" borderId="10" xfId="47" applyNumberFormat="1" applyFont="1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3" xfId="0" applyFill="1" applyBorder="1" applyAlignment="1">
      <alignment horizontal="center"/>
    </xf>
    <xf numFmtId="172" fontId="0" fillId="37" borderId="13" xfId="47" applyNumberFormat="1" applyFont="1" applyFill="1" applyBorder="1" applyAlignment="1">
      <alignment/>
    </xf>
    <xf numFmtId="0" fontId="0" fillId="37" borderId="18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15" xfId="0" applyFill="1" applyBorder="1" applyAlignment="1">
      <alignment horizontal="center"/>
    </xf>
    <xf numFmtId="172" fontId="0" fillId="38" borderId="15" xfId="47" applyNumberFormat="1" applyFont="1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10" xfId="0" applyFill="1" applyBorder="1" applyAlignment="1">
      <alignment/>
    </xf>
    <xf numFmtId="0" fontId="0" fillId="38" borderId="10" xfId="0" applyFill="1" applyBorder="1" applyAlignment="1">
      <alignment horizontal="center"/>
    </xf>
    <xf numFmtId="172" fontId="0" fillId="38" borderId="10" xfId="47" applyNumberFormat="1" applyFont="1" applyFill="1" applyBorder="1" applyAlignment="1">
      <alignment/>
    </xf>
    <xf numFmtId="0" fontId="0" fillId="38" borderId="17" xfId="0" applyFill="1" applyBorder="1" applyAlignment="1">
      <alignment/>
    </xf>
    <xf numFmtId="0" fontId="0" fillId="38" borderId="12" xfId="0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13" xfId="0" applyFill="1" applyBorder="1" applyAlignment="1">
      <alignment horizontal="center"/>
    </xf>
    <xf numFmtId="172" fontId="0" fillId="38" borderId="13" xfId="47" applyNumberFormat="1" applyFont="1" applyFill="1" applyBorder="1" applyAlignment="1">
      <alignment/>
    </xf>
    <xf numFmtId="0" fontId="0" fillId="38" borderId="18" xfId="0" applyFill="1" applyBorder="1" applyAlignment="1">
      <alignment/>
    </xf>
    <xf numFmtId="0" fontId="0" fillId="39" borderId="14" xfId="0" applyFill="1" applyBorder="1" applyAlignment="1">
      <alignment/>
    </xf>
    <xf numFmtId="0" fontId="0" fillId="39" borderId="15" xfId="0" applyFill="1" applyBorder="1" applyAlignment="1">
      <alignment/>
    </xf>
    <xf numFmtId="0" fontId="0" fillId="39" borderId="15" xfId="0" applyFill="1" applyBorder="1" applyAlignment="1">
      <alignment horizontal="center"/>
    </xf>
    <xf numFmtId="172" fontId="0" fillId="39" borderId="15" xfId="47" applyNumberFormat="1" applyFont="1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10" xfId="0" applyFill="1" applyBorder="1" applyAlignment="1">
      <alignment horizontal="center"/>
    </xf>
    <xf numFmtId="172" fontId="0" fillId="39" borderId="10" xfId="47" applyNumberFormat="1" applyFont="1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12" xfId="0" applyFill="1" applyBorder="1" applyAlignment="1">
      <alignment/>
    </xf>
    <xf numFmtId="0" fontId="0" fillId="39" borderId="13" xfId="0" applyFill="1" applyBorder="1" applyAlignment="1">
      <alignment/>
    </xf>
    <xf numFmtId="0" fontId="0" fillId="39" borderId="13" xfId="0" applyFill="1" applyBorder="1" applyAlignment="1">
      <alignment horizontal="center"/>
    </xf>
    <xf numFmtId="172" fontId="0" fillId="39" borderId="13" xfId="47" applyNumberFormat="1" applyFont="1" applyFill="1" applyBorder="1" applyAlignment="1">
      <alignment/>
    </xf>
    <xf numFmtId="0" fontId="0" fillId="39" borderId="18" xfId="0" applyFill="1" applyBorder="1" applyAlignment="1">
      <alignment/>
    </xf>
    <xf numFmtId="0" fontId="0" fillId="40" borderId="14" xfId="0" applyFill="1" applyBorder="1" applyAlignment="1">
      <alignment/>
    </xf>
    <xf numFmtId="0" fontId="0" fillId="40" borderId="15" xfId="0" applyFill="1" applyBorder="1" applyAlignment="1">
      <alignment/>
    </xf>
    <xf numFmtId="0" fontId="0" fillId="40" borderId="15" xfId="0" applyFill="1" applyBorder="1" applyAlignment="1">
      <alignment horizontal="center"/>
    </xf>
    <xf numFmtId="172" fontId="0" fillId="40" borderId="15" xfId="47" applyNumberFormat="1" applyFont="1" applyFill="1" applyBorder="1" applyAlignment="1">
      <alignment/>
    </xf>
    <xf numFmtId="0" fontId="0" fillId="40" borderId="16" xfId="0" applyFill="1" applyBorder="1" applyAlignment="1">
      <alignment/>
    </xf>
    <xf numFmtId="0" fontId="0" fillId="40" borderId="11" xfId="0" applyFill="1" applyBorder="1" applyAlignment="1">
      <alignment/>
    </xf>
    <xf numFmtId="0" fontId="0" fillId="40" borderId="10" xfId="0" applyFill="1" applyBorder="1" applyAlignment="1">
      <alignment/>
    </xf>
    <xf numFmtId="0" fontId="0" fillId="40" borderId="10" xfId="0" applyFill="1" applyBorder="1" applyAlignment="1">
      <alignment horizontal="center"/>
    </xf>
    <xf numFmtId="172" fontId="0" fillId="40" borderId="10" xfId="47" applyNumberFormat="1" applyFont="1" applyFill="1" applyBorder="1" applyAlignment="1">
      <alignment/>
    </xf>
    <xf numFmtId="0" fontId="0" fillId="40" borderId="17" xfId="0" applyFill="1" applyBorder="1" applyAlignment="1">
      <alignment/>
    </xf>
    <xf numFmtId="0" fontId="0" fillId="40" borderId="12" xfId="0" applyFill="1" applyBorder="1" applyAlignment="1">
      <alignment/>
    </xf>
    <xf numFmtId="0" fontId="0" fillId="40" borderId="13" xfId="0" applyFill="1" applyBorder="1" applyAlignment="1">
      <alignment/>
    </xf>
    <xf numFmtId="0" fontId="0" fillId="40" borderId="13" xfId="0" applyFill="1" applyBorder="1" applyAlignment="1">
      <alignment horizontal="center"/>
    </xf>
    <xf numFmtId="172" fontId="0" fillId="40" borderId="13" xfId="47" applyNumberFormat="1" applyFont="1" applyFill="1" applyBorder="1" applyAlignment="1">
      <alignment/>
    </xf>
    <xf numFmtId="0" fontId="0" fillId="40" borderId="18" xfId="0" applyFill="1" applyBorder="1" applyAlignment="1">
      <alignment/>
    </xf>
    <xf numFmtId="0" fontId="0" fillId="41" borderId="14" xfId="0" applyFill="1" applyBorder="1" applyAlignment="1">
      <alignment/>
    </xf>
    <xf numFmtId="0" fontId="0" fillId="41" borderId="15" xfId="0" applyFill="1" applyBorder="1" applyAlignment="1">
      <alignment/>
    </xf>
    <xf numFmtId="0" fontId="0" fillId="41" borderId="15" xfId="0" applyFill="1" applyBorder="1" applyAlignment="1">
      <alignment horizontal="center"/>
    </xf>
    <xf numFmtId="172" fontId="0" fillId="41" borderId="15" xfId="47" applyNumberFormat="1" applyFont="1" applyFill="1" applyBorder="1" applyAlignment="1">
      <alignment/>
    </xf>
    <xf numFmtId="0" fontId="0" fillId="41" borderId="16" xfId="0" applyFill="1" applyBorder="1" applyAlignment="1">
      <alignment/>
    </xf>
    <xf numFmtId="0" fontId="0" fillId="41" borderId="11" xfId="0" applyFill="1" applyBorder="1" applyAlignment="1">
      <alignment/>
    </xf>
    <xf numFmtId="0" fontId="0" fillId="41" borderId="10" xfId="0" applyFill="1" applyBorder="1" applyAlignment="1">
      <alignment/>
    </xf>
    <xf numFmtId="0" fontId="0" fillId="41" borderId="10" xfId="0" applyFill="1" applyBorder="1" applyAlignment="1">
      <alignment horizontal="center"/>
    </xf>
    <xf numFmtId="172" fontId="0" fillId="41" borderId="10" xfId="47" applyNumberFormat="1" applyFont="1" applyFill="1" applyBorder="1" applyAlignment="1">
      <alignment/>
    </xf>
    <xf numFmtId="0" fontId="0" fillId="41" borderId="17" xfId="0" applyFill="1" applyBorder="1" applyAlignment="1">
      <alignment/>
    </xf>
    <xf numFmtId="0" fontId="0" fillId="41" borderId="12" xfId="0" applyFill="1" applyBorder="1" applyAlignment="1">
      <alignment/>
    </xf>
    <xf numFmtId="0" fontId="0" fillId="41" borderId="13" xfId="0" applyFill="1" applyBorder="1" applyAlignment="1">
      <alignment/>
    </xf>
    <xf numFmtId="0" fontId="0" fillId="41" borderId="13" xfId="0" applyFill="1" applyBorder="1" applyAlignment="1">
      <alignment horizontal="center"/>
    </xf>
    <xf numFmtId="172" fontId="0" fillId="41" borderId="13" xfId="47" applyNumberFormat="1" applyFont="1" applyFill="1" applyBorder="1" applyAlignment="1">
      <alignment/>
    </xf>
    <xf numFmtId="0" fontId="0" fillId="41" borderId="18" xfId="0" applyFill="1" applyBorder="1" applyAlignment="1">
      <alignment/>
    </xf>
    <xf numFmtId="172" fontId="0" fillId="0" borderId="10" xfId="47" applyNumberFormat="1" applyFont="1" applyBorder="1" applyAlignment="1">
      <alignment horizontal="left"/>
    </xf>
    <xf numFmtId="172" fontId="0" fillId="0" borderId="13" xfId="47" applyNumberFormat="1" applyFont="1" applyBorder="1" applyAlignment="1">
      <alignment horizontal="left"/>
    </xf>
    <xf numFmtId="172" fontId="0" fillId="0" borderId="10" xfId="47" applyNumberFormat="1" applyFont="1" applyBorder="1" applyAlignment="1">
      <alignment vertical="center"/>
    </xf>
    <xf numFmtId="172" fontId="0" fillId="0" borderId="13" xfId="47" applyNumberFormat="1" applyFont="1" applyBorder="1" applyAlignment="1">
      <alignment vertical="center"/>
    </xf>
    <xf numFmtId="172" fontId="0" fillId="0" borderId="0" xfId="47" applyNumberFormat="1" applyFont="1" applyAlignment="1">
      <alignment vertical="center"/>
    </xf>
    <xf numFmtId="0" fontId="0" fillId="0" borderId="11" xfId="0" applyFont="1" applyBorder="1" applyAlignment="1">
      <alignment/>
    </xf>
    <xf numFmtId="0" fontId="2" fillId="0" borderId="0" xfId="48" applyFont="1" applyAlignment="1" applyProtection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172" fontId="0" fillId="33" borderId="21" xfId="47" applyNumberFormat="1" applyFont="1" applyFill="1" applyBorder="1" applyAlignment="1">
      <alignment/>
    </xf>
    <xf numFmtId="172" fontId="0" fillId="33" borderId="22" xfId="47" applyNumberFormat="1" applyFont="1" applyFill="1" applyBorder="1" applyAlignment="1">
      <alignment/>
    </xf>
    <xf numFmtId="172" fontId="0" fillId="34" borderId="23" xfId="47" applyNumberFormat="1" applyFont="1" applyFill="1" applyBorder="1" applyAlignment="1">
      <alignment/>
    </xf>
    <xf numFmtId="172" fontId="0" fillId="34" borderId="21" xfId="47" applyNumberFormat="1" applyFont="1" applyFill="1" applyBorder="1" applyAlignment="1">
      <alignment/>
    </xf>
    <xf numFmtId="172" fontId="0" fillId="34" borderId="22" xfId="47" applyNumberFormat="1" applyFont="1" applyFill="1" applyBorder="1" applyAlignment="1">
      <alignment/>
    </xf>
    <xf numFmtId="172" fontId="0" fillId="5" borderId="23" xfId="47" applyNumberFormat="1" applyFont="1" applyFill="1" applyBorder="1" applyAlignment="1">
      <alignment/>
    </xf>
    <xf numFmtId="172" fontId="0" fillId="5" borderId="21" xfId="47" applyNumberFormat="1" applyFont="1" applyFill="1" applyBorder="1" applyAlignment="1">
      <alignment/>
    </xf>
    <xf numFmtId="172" fontId="0" fillId="5" borderId="22" xfId="47" applyNumberFormat="1" applyFont="1" applyFill="1" applyBorder="1" applyAlignment="1">
      <alignment/>
    </xf>
    <xf numFmtId="172" fontId="0" fillId="8" borderId="23" xfId="47" applyNumberFormat="1" applyFont="1" applyFill="1" applyBorder="1" applyAlignment="1">
      <alignment/>
    </xf>
    <xf numFmtId="172" fontId="0" fillId="8" borderId="21" xfId="47" applyNumberFormat="1" applyFont="1" applyFill="1" applyBorder="1" applyAlignment="1">
      <alignment/>
    </xf>
    <xf numFmtId="172" fontId="0" fillId="8" borderId="22" xfId="47" applyNumberFormat="1" applyFont="1" applyFill="1" applyBorder="1" applyAlignment="1">
      <alignment/>
    </xf>
    <xf numFmtId="172" fontId="0" fillId="15" borderId="21" xfId="47" applyNumberFormat="1" applyFont="1" applyFill="1" applyBorder="1" applyAlignment="1">
      <alignment/>
    </xf>
    <xf numFmtId="172" fontId="0" fillId="15" borderId="22" xfId="47" applyNumberFormat="1" applyFont="1" applyFill="1" applyBorder="1" applyAlignment="1">
      <alignment/>
    </xf>
    <xf numFmtId="172" fontId="0" fillId="18" borderId="23" xfId="47" applyNumberFormat="1" applyFont="1" applyFill="1" applyBorder="1" applyAlignment="1">
      <alignment/>
    </xf>
    <xf numFmtId="172" fontId="0" fillId="18" borderId="21" xfId="47" applyNumberFormat="1" applyFont="1" applyFill="1" applyBorder="1" applyAlignment="1">
      <alignment/>
    </xf>
    <xf numFmtId="172" fontId="0" fillId="18" borderId="22" xfId="47" applyNumberFormat="1" applyFont="1" applyFill="1" applyBorder="1" applyAlignment="1">
      <alignment/>
    </xf>
    <xf numFmtId="172" fontId="0" fillId="13" borderId="21" xfId="47" applyNumberFormat="1" applyFont="1" applyFill="1" applyBorder="1" applyAlignment="1">
      <alignment/>
    </xf>
    <xf numFmtId="172" fontId="0" fillId="13" borderId="22" xfId="47" applyNumberFormat="1" applyFont="1" applyFill="1" applyBorder="1" applyAlignment="1">
      <alignment/>
    </xf>
    <xf numFmtId="172" fontId="0" fillId="35" borderId="23" xfId="47" applyNumberFormat="1" applyFont="1" applyFill="1" applyBorder="1" applyAlignment="1">
      <alignment/>
    </xf>
    <xf numFmtId="172" fontId="0" fillId="35" borderId="21" xfId="47" applyNumberFormat="1" applyFont="1" applyFill="1" applyBorder="1" applyAlignment="1">
      <alignment/>
    </xf>
    <xf numFmtId="172" fontId="0" fillId="35" borderId="22" xfId="47" applyNumberFormat="1" applyFont="1" applyFill="1" applyBorder="1" applyAlignment="1">
      <alignment/>
    </xf>
    <xf numFmtId="172" fontId="0" fillId="36" borderId="23" xfId="47" applyNumberFormat="1" applyFont="1" applyFill="1" applyBorder="1" applyAlignment="1">
      <alignment/>
    </xf>
    <xf numFmtId="172" fontId="0" fillId="36" borderId="21" xfId="47" applyNumberFormat="1" applyFont="1" applyFill="1" applyBorder="1" applyAlignment="1">
      <alignment/>
    </xf>
    <xf numFmtId="172" fontId="0" fillId="36" borderId="22" xfId="47" applyNumberFormat="1" applyFont="1" applyFill="1" applyBorder="1" applyAlignment="1">
      <alignment/>
    </xf>
    <xf numFmtId="172" fontId="0" fillId="37" borderId="23" xfId="47" applyNumberFormat="1" applyFont="1" applyFill="1" applyBorder="1" applyAlignment="1">
      <alignment/>
    </xf>
    <xf numFmtId="172" fontId="0" fillId="37" borderId="21" xfId="47" applyNumberFormat="1" applyFont="1" applyFill="1" applyBorder="1" applyAlignment="1">
      <alignment/>
    </xf>
    <xf numFmtId="172" fontId="0" fillId="37" borderId="22" xfId="47" applyNumberFormat="1" applyFont="1" applyFill="1" applyBorder="1" applyAlignment="1">
      <alignment/>
    </xf>
    <xf numFmtId="172" fontId="0" fillId="38" borderId="23" xfId="47" applyNumberFormat="1" applyFont="1" applyFill="1" applyBorder="1" applyAlignment="1">
      <alignment/>
    </xf>
    <xf numFmtId="172" fontId="0" fillId="38" borderId="21" xfId="47" applyNumberFormat="1" applyFont="1" applyFill="1" applyBorder="1" applyAlignment="1">
      <alignment/>
    </xf>
    <xf numFmtId="172" fontId="0" fillId="38" borderId="22" xfId="47" applyNumberFormat="1" applyFont="1" applyFill="1" applyBorder="1" applyAlignment="1">
      <alignment/>
    </xf>
    <xf numFmtId="172" fontId="0" fillId="39" borderId="23" xfId="47" applyNumberFormat="1" applyFont="1" applyFill="1" applyBorder="1" applyAlignment="1">
      <alignment/>
    </xf>
    <xf numFmtId="172" fontId="0" fillId="39" borderId="21" xfId="47" applyNumberFormat="1" applyFont="1" applyFill="1" applyBorder="1" applyAlignment="1">
      <alignment/>
    </xf>
    <xf numFmtId="172" fontId="0" fillId="39" borderId="22" xfId="47" applyNumberFormat="1" applyFont="1" applyFill="1" applyBorder="1" applyAlignment="1">
      <alignment/>
    </xf>
    <xf numFmtId="172" fontId="0" fillId="40" borderId="23" xfId="47" applyNumberFormat="1" applyFont="1" applyFill="1" applyBorder="1" applyAlignment="1">
      <alignment/>
    </xf>
    <xf numFmtId="172" fontId="0" fillId="40" borderId="21" xfId="47" applyNumberFormat="1" applyFont="1" applyFill="1" applyBorder="1" applyAlignment="1">
      <alignment/>
    </xf>
    <xf numFmtId="172" fontId="0" fillId="40" borderId="22" xfId="47" applyNumberFormat="1" applyFont="1" applyFill="1" applyBorder="1" applyAlignment="1">
      <alignment/>
    </xf>
    <xf numFmtId="172" fontId="0" fillId="41" borderId="23" xfId="47" applyNumberFormat="1" applyFont="1" applyFill="1" applyBorder="1" applyAlignment="1">
      <alignment/>
    </xf>
    <xf numFmtId="172" fontId="0" fillId="41" borderId="21" xfId="47" applyNumberFormat="1" applyFont="1" applyFill="1" applyBorder="1" applyAlignment="1">
      <alignment/>
    </xf>
    <xf numFmtId="172" fontId="0" fillId="41" borderId="22" xfId="47" applyNumberFormat="1" applyFont="1" applyFill="1" applyBorder="1" applyAlignment="1">
      <alignment/>
    </xf>
    <xf numFmtId="172" fontId="0" fillId="15" borderId="23" xfId="47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2" fontId="0" fillId="13" borderId="23" xfId="47" applyNumberFormat="1" applyFont="1" applyFill="1" applyBorder="1" applyAlignment="1">
      <alignment/>
    </xf>
    <xf numFmtId="0" fontId="0" fillId="42" borderId="14" xfId="0" applyFill="1" applyBorder="1" applyAlignment="1">
      <alignment/>
    </xf>
    <xf numFmtId="0" fontId="0" fillId="42" borderId="15" xfId="0" applyFill="1" applyBorder="1" applyAlignment="1">
      <alignment/>
    </xf>
    <xf numFmtId="0" fontId="0" fillId="42" borderId="16" xfId="0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0" xfId="0" applyFill="1" applyBorder="1" applyAlignment="1">
      <alignment/>
    </xf>
    <xf numFmtId="0" fontId="51" fillId="42" borderId="11" xfId="0" applyFont="1" applyFill="1" applyBorder="1" applyAlignment="1">
      <alignment/>
    </xf>
    <xf numFmtId="0" fontId="51" fillId="42" borderId="10" xfId="0" applyFont="1" applyFill="1" applyBorder="1" applyAlignment="1">
      <alignment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51" fillId="40" borderId="11" xfId="0" applyFont="1" applyFill="1" applyBorder="1" applyAlignment="1">
      <alignment/>
    </xf>
    <xf numFmtId="0" fontId="51" fillId="40" borderId="10" xfId="0" applyFont="1" applyFill="1" applyBorder="1" applyAlignment="1">
      <alignment/>
    </xf>
    <xf numFmtId="0" fontId="51" fillId="8" borderId="11" xfId="0" applyFont="1" applyFill="1" applyBorder="1" applyAlignment="1">
      <alignment/>
    </xf>
    <xf numFmtId="0" fontId="51" fillId="8" borderId="10" xfId="0" applyFont="1" applyFill="1" applyBorder="1" applyAlignment="1">
      <alignment/>
    </xf>
    <xf numFmtId="0" fontId="0" fillId="8" borderId="11" xfId="0" applyFont="1" applyFill="1" applyBorder="1" applyAlignment="1">
      <alignment/>
    </xf>
    <xf numFmtId="0" fontId="51" fillId="13" borderId="11" xfId="0" applyFont="1" applyFill="1" applyBorder="1" applyAlignment="1">
      <alignment/>
    </xf>
    <xf numFmtId="0" fontId="51" fillId="13" borderId="10" xfId="0" applyFont="1" applyFill="1" applyBorder="1" applyAlignment="1">
      <alignment/>
    </xf>
    <xf numFmtId="0" fontId="0" fillId="13" borderId="11" xfId="0" applyFont="1" applyFill="1" applyBorder="1" applyAlignment="1">
      <alignment/>
    </xf>
    <xf numFmtId="0" fontId="0" fillId="0" borderId="17" xfId="0" applyBorder="1" applyAlignment="1">
      <alignment horizontal="center"/>
    </xf>
    <xf numFmtId="0" fontId="0" fillId="40" borderId="17" xfId="0" applyFill="1" applyBorder="1" applyAlignment="1">
      <alignment horizontal="center"/>
    </xf>
    <xf numFmtId="0" fontId="0" fillId="4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42" borderId="17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13" borderId="17" xfId="0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0" fontId="0" fillId="42" borderId="18" xfId="0" applyFill="1" applyBorder="1" applyAlignment="1">
      <alignment horizontal="center"/>
    </xf>
    <xf numFmtId="172" fontId="0" fillId="33" borderId="23" xfId="47" applyNumberFormat="1" applyFont="1" applyFill="1" applyBorder="1" applyAlignment="1">
      <alignment/>
    </xf>
    <xf numFmtId="0" fontId="52" fillId="0" borderId="0" xfId="0" applyFont="1" applyAlignment="1">
      <alignment/>
    </xf>
    <xf numFmtId="0" fontId="3" fillId="0" borderId="14" xfId="0" applyFont="1" applyBorder="1" applyAlignment="1">
      <alignment/>
    </xf>
    <xf numFmtId="0" fontId="26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26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4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2" xfId="0" applyFont="1" applyBorder="1" applyAlignment="1">
      <alignment/>
    </xf>
    <xf numFmtId="0" fontId="53" fillId="0" borderId="0" xfId="0" applyFont="1" applyAlignment="1">
      <alignment/>
    </xf>
    <xf numFmtId="0" fontId="52" fillId="0" borderId="14" xfId="0" applyFont="1" applyBorder="1" applyAlignment="1">
      <alignment/>
    </xf>
    <xf numFmtId="0" fontId="52" fillId="0" borderId="15" xfId="0" applyFont="1" applyBorder="1" applyAlignment="1">
      <alignment/>
    </xf>
    <xf numFmtId="0" fontId="52" fillId="0" borderId="16" xfId="0" applyFont="1" applyBorder="1" applyAlignment="1">
      <alignment/>
    </xf>
    <xf numFmtId="0" fontId="52" fillId="0" borderId="11" xfId="0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17" xfId="0" applyFont="1" applyBorder="1" applyAlignment="1">
      <alignment/>
    </xf>
    <xf numFmtId="0" fontId="52" fillId="0" borderId="12" xfId="0" applyFont="1" applyBorder="1" applyAlignment="1">
      <alignment/>
    </xf>
    <xf numFmtId="0" fontId="52" fillId="0" borderId="13" xfId="0" applyFont="1" applyBorder="1" applyAlignment="1">
      <alignment/>
    </xf>
    <xf numFmtId="0" fontId="52" fillId="0" borderId="18" xfId="0" applyFont="1" applyBorder="1" applyAlignment="1">
      <alignment/>
    </xf>
    <xf numFmtId="0" fontId="52" fillId="0" borderId="24" xfId="0" applyFont="1" applyBorder="1" applyAlignment="1">
      <alignment/>
    </xf>
    <xf numFmtId="0" fontId="52" fillId="0" borderId="25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4" fillId="0" borderId="0" xfId="0" applyFont="1" applyAlignment="1">
      <alignment/>
    </xf>
    <xf numFmtId="0" fontId="52" fillId="0" borderId="10" xfId="0" applyFont="1" applyFill="1" applyBorder="1" applyAlignment="1">
      <alignment horizontal="center"/>
    </xf>
    <xf numFmtId="0" fontId="52" fillId="0" borderId="11" xfId="0" applyFont="1" applyFill="1" applyBorder="1" applyAlignment="1">
      <alignment/>
    </xf>
    <xf numFmtId="0" fontId="52" fillId="0" borderId="12" xfId="0" applyFont="1" applyFill="1" applyBorder="1" applyAlignment="1">
      <alignment/>
    </xf>
    <xf numFmtId="0" fontId="52" fillId="0" borderId="13" xfId="0" applyFont="1" applyFill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16" fontId="26" fillId="0" borderId="10" xfId="0" applyNumberFormat="1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49" fillId="0" borderId="14" xfId="0" applyFont="1" applyBorder="1" applyAlignment="1">
      <alignment/>
    </xf>
    <xf numFmtId="0" fontId="49" fillId="0" borderId="15" xfId="0" applyFont="1" applyBorder="1" applyAlignment="1">
      <alignment/>
    </xf>
    <xf numFmtId="0" fontId="49" fillId="0" borderId="15" xfId="0" applyFont="1" applyBorder="1" applyAlignment="1">
      <alignment horizontal="center"/>
    </xf>
    <xf numFmtId="172" fontId="49" fillId="0" borderId="15" xfId="47" applyNumberFormat="1" applyFont="1" applyBorder="1" applyAlignment="1">
      <alignment vertical="center"/>
    </xf>
    <xf numFmtId="172" fontId="49" fillId="0" borderId="15" xfId="47" applyNumberFormat="1" applyFont="1" applyBorder="1" applyAlignment="1">
      <alignment horizontal="left"/>
    </xf>
    <xf numFmtId="0" fontId="49" fillId="0" borderId="16" xfId="0" applyFont="1" applyBorder="1" applyAlignment="1">
      <alignment/>
    </xf>
    <xf numFmtId="172" fontId="49" fillId="0" borderId="15" xfId="47" applyNumberFormat="1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D6" sqref="D6"/>
    </sheetView>
  </sheetViews>
  <sheetFormatPr defaultColWidth="11.5546875" defaultRowHeight="15"/>
  <cols>
    <col min="1" max="1" width="5.21484375" style="2" customWidth="1"/>
    <col min="5" max="5" width="8.88671875" style="14" customWidth="1"/>
    <col min="6" max="6" width="18.10546875" style="235" bestFit="1" customWidth="1"/>
    <col min="7" max="7" width="14.4453125" style="1" bestFit="1" customWidth="1"/>
    <col min="8" max="8" width="6.77734375" style="0" bestFit="1" customWidth="1"/>
    <col min="9" max="9" width="6.21484375" style="0" bestFit="1" customWidth="1"/>
  </cols>
  <sheetData>
    <row r="1" spans="1:9" s="2" customFormat="1" ht="15.75">
      <c r="A1" s="2" t="s">
        <v>114</v>
      </c>
      <c r="B1" s="359" t="s">
        <v>0</v>
      </c>
      <c r="C1" s="360" t="s">
        <v>1</v>
      </c>
      <c r="D1" s="360" t="s">
        <v>196</v>
      </c>
      <c r="E1" s="361" t="s">
        <v>2</v>
      </c>
      <c r="F1" s="362" t="s">
        <v>6</v>
      </c>
      <c r="G1" s="363" t="s">
        <v>3</v>
      </c>
      <c r="H1" s="360" t="s">
        <v>5</v>
      </c>
      <c r="I1" s="364" t="s">
        <v>4</v>
      </c>
    </row>
    <row r="2" spans="1:9" ht="15.75">
      <c r="A2" s="2" t="s">
        <v>151</v>
      </c>
      <c r="B2" s="6" t="s">
        <v>138</v>
      </c>
      <c r="C2" s="4" t="s">
        <v>139</v>
      </c>
      <c r="D2" s="4" t="s">
        <v>207</v>
      </c>
      <c r="E2" s="15">
        <v>402</v>
      </c>
      <c r="F2" s="233">
        <f aca="true" t="shared" si="0" ref="F2:F7">E2*30/100</f>
        <v>120.6</v>
      </c>
      <c r="G2" s="231">
        <f aca="true" t="shared" si="1" ref="G2:G7">E2+F2</f>
        <v>522.6</v>
      </c>
      <c r="H2" s="15">
        <v>2</v>
      </c>
      <c r="I2" s="302">
        <v>7</v>
      </c>
    </row>
    <row r="3" spans="1:9" ht="15.75">
      <c r="A3" s="2" t="s">
        <v>152</v>
      </c>
      <c r="B3" s="6" t="s">
        <v>33</v>
      </c>
      <c r="C3" s="4" t="s">
        <v>34</v>
      </c>
      <c r="D3" s="4" t="s">
        <v>197</v>
      </c>
      <c r="E3" s="15">
        <v>393</v>
      </c>
      <c r="F3" s="233">
        <f t="shared" si="0"/>
        <v>117.9</v>
      </c>
      <c r="G3" s="231">
        <f t="shared" si="1"/>
        <v>510.9</v>
      </c>
      <c r="H3" s="15">
        <v>0</v>
      </c>
      <c r="I3" s="302">
        <v>6</v>
      </c>
    </row>
    <row r="4" spans="1:9" ht="15.75">
      <c r="A4" s="2" t="s">
        <v>153</v>
      </c>
      <c r="B4" s="6" t="s">
        <v>28</v>
      </c>
      <c r="C4" s="4" t="s">
        <v>29</v>
      </c>
      <c r="D4" s="4" t="s">
        <v>197</v>
      </c>
      <c r="E4" s="15">
        <v>387</v>
      </c>
      <c r="F4" s="233">
        <f t="shared" si="0"/>
        <v>116.1</v>
      </c>
      <c r="G4" s="231">
        <f t="shared" si="1"/>
        <v>503.1</v>
      </c>
      <c r="H4" s="15">
        <v>0</v>
      </c>
      <c r="I4" s="302">
        <v>7</v>
      </c>
    </row>
    <row r="5" spans="1:9" ht="15.75">
      <c r="A5" s="2" t="s">
        <v>154</v>
      </c>
      <c r="B5" s="6" t="s">
        <v>7</v>
      </c>
      <c r="C5" s="4" t="s">
        <v>8</v>
      </c>
      <c r="D5" s="4" t="s">
        <v>199</v>
      </c>
      <c r="E5" s="15">
        <v>374</v>
      </c>
      <c r="F5" s="233">
        <f t="shared" si="0"/>
        <v>112.2</v>
      </c>
      <c r="G5" s="231">
        <f t="shared" si="1"/>
        <v>486.2</v>
      </c>
      <c r="H5" s="15">
        <v>0</v>
      </c>
      <c r="I5" s="302">
        <v>13</v>
      </c>
    </row>
    <row r="6" spans="1:9" ht="16.5" thickBot="1">
      <c r="A6" s="2" t="s">
        <v>155</v>
      </c>
      <c r="B6" s="7" t="s">
        <v>98</v>
      </c>
      <c r="C6" s="8" t="s">
        <v>99</v>
      </c>
      <c r="D6" s="8"/>
      <c r="E6" s="16">
        <v>315</v>
      </c>
      <c r="F6" s="234">
        <f t="shared" si="0"/>
        <v>94.5</v>
      </c>
      <c r="G6" s="232">
        <f t="shared" si="1"/>
        <v>409.5</v>
      </c>
      <c r="H6" s="16">
        <v>0</v>
      </c>
      <c r="I6" s="305">
        <v>20</v>
      </c>
    </row>
    <row r="7" spans="1:9" ht="15.75">
      <c r="A7" s="2" t="s">
        <v>156</v>
      </c>
      <c r="B7" s="13" t="s">
        <v>49</v>
      </c>
      <c r="C7" s="12" t="s">
        <v>50</v>
      </c>
      <c r="D7" s="12" t="s">
        <v>204</v>
      </c>
      <c r="E7" s="15">
        <v>278</v>
      </c>
      <c r="F7" s="233">
        <f t="shared" si="0"/>
        <v>83.4</v>
      </c>
      <c r="G7" s="231">
        <f t="shared" si="1"/>
        <v>361.4</v>
      </c>
      <c r="H7" s="15">
        <v>0</v>
      </c>
      <c r="I7" s="302">
        <v>30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3">
      <selection activeCell="D25" sqref="D25"/>
    </sheetView>
  </sheetViews>
  <sheetFormatPr defaultColWidth="11.5546875" defaultRowHeight="15"/>
  <cols>
    <col min="3" max="3" width="6.4453125" style="0" bestFit="1" customWidth="1"/>
  </cols>
  <sheetData>
    <row r="1" spans="1:3" ht="15">
      <c r="A1" s="201" t="s">
        <v>0</v>
      </c>
      <c r="B1" s="202" t="s">
        <v>1</v>
      </c>
      <c r="C1" s="205" t="s">
        <v>144</v>
      </c>
    </row>
    <row r="2" spans="1:3" ht="15">
      <c r="A2" s="206" t="s">
        <v>7</v>
      </c>
      <c r="B2" s="207" t="s">
        <v>8</v>
      </c>
      <c r="C2" s="303">
        <f>'Damen B1'!H5</f>
        <v>0</v>
      </c>
    </row>
    <row r="3" spans="1:3" ht="15">
      <c r="A3" s="206" t="s">
        <v>28</v>
      </c>
      <c r="B3" s="207" t="s">
        <v>29</v>
      </c>
      <c r="C3" s="303">
        <f>'Damen B1'!H4</f>
        <v>0</v>
      </c>
    </row>
    <row r="4" spans="1:3" ht="15">
      <c r="A4" s="206" t="s">
        <v>33</v>
      </c>
      <c r="B4" s="207" t="s">
        <v>34</v>
      </c>
      <c r="C4" s="303">
        <f>'Damen B1'!H3</f>
        <v>0</v>
      </c>
    </row>
    <row r="5" spans="1:3" ht="15">
      <c r="A5" s="206" t="s">
        <v>138</v>
      </c>
      <c r="B5" s="207" t="s">
        <v>139</v>
      </c>
      <c r="C5" s="303">
        <f>'Damen B1'!H2</f>
        <v>2</v>
      </c>
    </row>
    <row r="6" spans="1:3" ht="15">
      <c r="A6" s="294" t="s">
        <v>49</v>
      </c>
      <c r="B6" s="295" t="s">
        <v>50</v>
      </c>
      <c r="C6" s="303">
        <f>'Damen B1'!H7</f>
        <v>0</v>
      </c>
    </row>
    <row r="7" spans="1:3" ht="15">
      <c r="A7" s="206" t="s">
        <v>98</v>
      </c>
      <c r="B7" s="207" t="s">
        <v>99</v>
      </c>
      <c r="C7" s="303">
        <f>'Damen B1'!H6</f>
        <v>0</v>
      </c>
    </row>
    <row r="8" spans="1:3" ht="15">
      <c r="A8" s="206" t="s">
        <v>38</v>
      </c>
      <c r="B8" s="207" t="s">
        <v>29</v>
      </c>
      <c r="C8" s="303">
        <f>'Damen B2'!H2</f>
        <v>3</v>
      </c>
    </row>
    <row r="9" spans="1:3" ht="15">
      <c r="A9" s="206" t="s">
        <v>39</v>
      </c>
      <c r="B9" s="207" t="s">
        <v>40</v>
      </c>
      <c r="C9" s="303">
        <f>'Damen B2'!H9</f>
        <v>2</v>
      </c>
    </row>
    <row r="10" spans="1:3" ht="15">
      <c r="A10" s="294" t="s">
        <v>53</v>
      </c>
      <c r="B10" s="295" t="s">
        <v>54</v>
      </c>
      <c r="C10" s="303">
        <f>'Damen B2'!H4</f>
        <v>4</v>
      </c>
    </row>
    <row r="11" spans="1:3" ht="15">
      <c r="A11" s="206" t="s">
        <v>64</v>
      </c>
      <c r="B11" s="207" t="s">
        <v>65</v>
      </c>
      <c r="C11" s="303">
        <f>'Damen B2'!H3</f>
        <v>3</v>
      </c>
    </row>
    <row r="12" spans="1:3" ht="15">
      <c r="A12" s="206" t="s">
        <v>81</v>
      </c>
      <c r="B12" s="207" t="s">
        <v>80</v>
      </c>
      <c r="C12" s="303">
        <f>'Damen B2'!H8</f>
        <v>2</v>
      </c>
    </row>
    <row r="13" spans="1:3" ht="15">
      <c r="A13" s="206" t="s">
        <v>82</v>
      </c>
      <c r="B13" s="207" t="s">
        <v>83</v>
      </c>
      <c r="C13" s="303">
        <f>'Damen B2'!H10</f>
        <v>1</v>
      </c>
    </row>
    <row r="14" spans="1:3" ht="15">
      <c r="A14" s="206" t="s">
        <v>134</v>
      </c>
      <c r="B14" s="207" t="s">
        <v>135</v>
      </c>
      <c r="C14" s="303">
        <f>'Damen B2'!H6</f>
        <v>4</v>
      </c>
    </row>
    <row r="15" spans="1:3" ht="15">
      <c r="A15" s="206" t="s">
        <v>104</v>
      </c>
      <c r="B15" s="207" t="s">
        <v>105</v>
      </c>
      <c r="C15" s="303">
        <f>'Damen B2'!H5</f>
        <v>2</v>
      </c>
    </row>
    <row r="16" spans="1:3" ht="15">
      <c r="A16" s="294" t="s">
        <v>57</v>
      </c>
      <c r="B16" s="295" t="s">
        <v>58</v>
      </c>
      <c r="C16" s="303">
        <f>'Damen B3'!H5</f>
        <v>1</v>
      </c>
    </row>
    <row r="17" spans="1:3" ht="15">
      <c r="A17" s="294" t="s">
        <v>137</v>
      </c>
      <c r="B17" s="295" t="s">
        <v>136</v>
      </c>
      <c r="C17" s="303">
        <f>'Damen B3'!H2</f>
        <v>4</v>
      </c>
    </row>
    <row r="18" spans="1:3" ht="15">
      <c r="A18" s="206" t="s">
        <v>86</v>
      </c>
      <c r="B18" s="207" t="s">
        <v>87</v>
      </c>
      <c r="C18" s="303">
        <f>'Damen B3'!H3</f>
        <v>0</v>
      </c>
    </row>
    <row r="19" spans="1:3" ht="15">
      <c r="A19" s="206" t="s">
        <v>147</v>
      </c>
      <c r="B19" s="207" t="s">
        <v>146</v>
      </c>
      <c r="C19" s="303">
        <f>'Damen B3'!H4</f>
        <v>4</v>
      </c>
    </row>
    <row r="20" spans="1:3" ht="15">
      <c r="A20" s="206" t="s">
        <v>7</v>
      </c>
      <c r="B20" s="207" t="s">
        <v>101</v>
      </c>
      <c r="C20" s="303">
        <f>'Damen B3'!H6</f>
        <v>0</v>
      </c>
    </row>
    <row r="21" spans="1:3" ht="15">
      <c r="A21" s="206" t="s">
        <v>25</v>
      </c>
      <c r="B21" s="207" t="s">
        <v>26</v>
      </c>
      <c r="C21" s="303">
        <f>'Damen B4'!H3</f>
        <v>3</v>
      </c>
    </row>
    <row r="22" spans="1:3" ht="15">
      <c r="A22" s="206" t="s">
        <v>45</v>
      </c>
      <c r="B22" s="207" t="s">
        <v>46</v>
      </c>
      <c r="C22" s="303">
        <f>'Damen B4'!H2</f>
        <v>3</v>
      </c>
    </row>
    <row r="23" spans="1:3" ht="15">
      <c r="A23" s="206" t="s">
        <v>121</v>
      </c>
      <c r="B23" s="207" t="s">
        <v>122</v>
      </c>
      <c r="C23" s="303">
        <f>'Damen B4'!H6</f>
        <v>0</v>
      </c>
    </row>
    <row r="24" spans="1:3" ht="15">
      <c r="A24" s="206" t="s">
        <v>148</v>
      </c>
      <c r="B24" s="207" t="s">
        <v>149</v>
      </c>
      <c r="C24" s="303">
        <f>'Damen B2'!H7</f>
        <v>1</v>
      </c>
    </row>
    <row r="25" spans="1:3" ht="15">
      <c r="A25" s="294" t="s">
        <v>60</v>
      </c>
      <c r="B25" s="295" t="s">
        <v>61</v>
      </c>
      <c r="C25" s="303">
        <f>'Damen B4'!H5</f>
        <v>2</v>
      </c>
    </row>
    <row r="26" spans="1:3" ht="15.75" thickBot="1">
      <c r="A26" s="211" t="s">
        <v>93</v>
      </c>
      <c r="B26" s="212" t="s">
        <v>94</v>
      </c>
      <c r="C26" s="304">
        <f>'Damen B4'!H4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31">
      <selection activeCell="A37" sqref="A37"/>
    </sheetView>
  </sheetViews>
  <sheetFormatPr defaultColWidth="11.5546875" defaultRowHeight="15"/>
  <cols>
    <col min="3" max="3" width="6.4453125" style="0" bestFit="1" customWidth="1"/>
  </cols>
  <sheetData>
    <row r="1" spans="1:3" ht="15">
      <c r="A1" s="49" t="s">
        <v>0</v>
      </c>
      <c r="B1" s="50" t="s">
        <v>1</v>
      </c>
      <c r="C1" s="53" t="s">
        <v>144</v>
      </c>
    </row>
    <row r="2" spans="1:3" ht="15">
      <c r="A2" s="54" t="s">
        <v>10</v>
      </c>
      <c r="B2" s="55" t="s">
        <v>11</v>
      </c>
      <c r="C2" s="307">
        <f>'Herren B1'!H4</f>
        <v>0</v>
      </c>
    </row>
    <row r="3" spans="1:3" ht="15">
      <c r="A3" s="54" t="s">
        <v>12</v>
      </c>
      <c r="B3" s="55" t="s">
        <v>13</v>
      </c>
      <c r="C3" s="307">
        <f>'Herren B1'!H12</f>
        <v>0</v>
      </c>
    </row>
    <row r="4" spans="1:3" ht="15">
      <c r="A4" s="54" t="s">
        <v>32</v>
      </c>
      <c r="B4" s="55" t="s">
        <v>23</v>
      </c>
      <c r="C4" s="307">
        <f>'Herren B1'!H2</f>
        <v>2</v>
      </c>
    </row>
    <row r="5" spans="1:3" ht="15">
      <c r="A5" s="54" t="s">
        <v>35</v>
      </c>
      <c r="B5" s="55" t="s">
        <v>13</v>
      </c>
      <c r="C5" s="307">
        <f>'Herren B1'!H7</f>
        <v>1</v>
      </c>
    </row>
    <row r="6" spans="1:3" ht="15">
      <c r="A6" s="54" t="s">
        <v>36</v>
      </c>
      <c r="B6" s="55" t="s">
        <v>37</v>
      </c>
      <c r="C6" s="307">
        <f>'Herren B1'!H11</f>
        <v>0</v>
      </c>
    </row>
    <row r="7" spans="1:3" ht="15">
      <c r="A7" s="296" t="s">
        <v>51</v>
      </c>
      <c r="B7" s="297" t="s">
        <v>52</v>
      </c>
      <c r="C7" s="307">
        <f>'Herren B1'!H5</f>
        <v>2</v>
      </c>
    </row>
    <row r="8" spans="1:3" ht="15">
      <c r="A8" s="54" t="s">
        <v>62</v>
      </c>
      <c r="B8" s="55" t="s">
        <v>63</v>
      </c>
      <c r="C8" s="307">
        <f>'Herren B1'!H3</f>
        <v>1</v>
      </c>
    </row>
    <row r="9" spans="1:3" ht="15">
      <c r="A9" s="54" t="s">
        <v>68</v>
      </c>
      <c r="B9" s="55" t="s">
        <v>69</v>
      </c>
      <c r="C9" s="307">
        <f>'Herren B1'!H8</f>
        <v>1</v>
      </c>
    </row>
    <row r="10" spans="1:3" ht="15">
      <c r="A10" s="54" t="s">
        <v>76</v>
      </c>
      <c r="B10" s="55" t="s">
        <v>77</v>
      </c>
      <c r="C10" s="307">
        <f>'Herren B1'!H9</f>
        <v>2</v>
      </c>
    </row>
    <row r="11" spans="1:3" ht="15">
      <c r="A11" s="54" t="s">
        <v>88</v>
      </c>
      <c r="B11" s="55" t="s">
        <v>23</v>
      </c>
      <c r="C11" s="307">
        <f>'Herren B1'!H10</f>
        <v>0</v>
      </c>
    </row>
    <row r="12" spans="1:3" ht="15">
      <c r="A12" s="54" t="s">
        <v>96</v>
      </c>
      <c r="B12" s="55" t="s">
        <v>97</v>
      </c>
      <c r="C12" s="307">
        <f>'Herren B1'!H6</f>
        <v>1</v>
      </c>
    </row>
    <row r="13" spans="1:3" ht="15">
      <c r="A13" s="54" t="s">
        <v>16</v>
      </c>
      <c r="B13" s="55" t="s">
        <v>17</v>
      </c>
      <c r="C13" s="307">
        <f>'Herren B2'!H6</f>
        <v>1</v>
      </c>
    </row>
    <row r="14" spans="1:3" ht="15">
      <c r="A14" s="54" t="s">
        <v>18</v>
      </c>
      <c r="B14" s="55" t="s">
        <v>19</v>
      </c>
      <c r="C14" s="307">
        <f>'Herren B2'!H7</f>
        <v>1</v>
      </c>
    </row>
    <row r="15" spans="1:3" ht="15">
      <c r="A15" s="54" t="s">
        <v>41</v>
      </c>
      <c r="B15" s="55" t="s">
        <v>42</v>
      </c>
      <c r="C15" s="307">
        <f>'Herren B2'!H8</f>
        <v>1</v>
      </c>
    </row>
    <row r="16" spans="1:3" ht="15">
      <c r="A16" s="296" t="s">
        <v>55</v>
      </c>
      <c r="B16" s="297" t="s">
        <v>56</v>
      </c>
      <c r="C16" s="307">
        <f>'Herren B2'!H5</f>
        <v>6</v>
      </c>
    </row>
    <row r="17" spans="1:3" ht="15">
      <c r="A17" s="298" t="s">
        <v>66</v>
      </c>
      <c r="B17" s="55" t="s">
        <v>67</v>
      </c>
      <c r="C17" s="307">
        <f>'Herren B2'!H3</f>
        <v>3</v>
      </c>
    </row>
    <row r="18" spans="1:3" ht="15">
      <c r="A18" s="54" t="s">
        <v>84</v>
      </c>
      <c r="B18" s="55" t="s">
        <v>85</v>
      </c>
      <c r="C18" s="307">
        <f>'Herren B2'!H9</f>
        <v>2</v>
      </c>
    </row>
    <row r="19" spans="1:3" ht="15">
      <c r="A19" s="54" t="s">
        <v>89</v>
      </c>
      <c r="B19" s="55" t="s">
        <v>90</v>
      </c>
      <c r="C19" s="307">
        <f>'Herren B2'!H11</f>
        <v>0</v>
      </c>
    </row>
    <row r="20" spans="1:3" ht="15">
      <c r="A20" s="54" t="s">
        <v>100</v>
      </c>
      <c r="B20" s="55" t="s">
        <v>19</v>
      </c>
      <c r="C20" s="307">
        <f>'Herren B2'!H10</f>
        <v>0</v>
      </c>
    </row>
    <row r="21" spans="1:3" ht="15">
      <c r="A21" s="54" t="s">
        <v>104</v>
      </c>
      <c r="B21" s="55" t="s">
        <v>106</v>
      </c>
      <c r="C21" s="307">
        <f>'Herren B2'!H4</f>
        <v>0</v>
      </c>
    </row>
    <row r="22" spans="1:3" ht="15">
      <c r="A22" s="54" t="s">
        <v>109</v>
      </c>
      <c r="B22" s="55" t="s">
        <v>110</v>
      </c>
      <c r="C22" s="307">
        <f>'Herren B2'!H2</f>
        <v>2</v>
      </c>
    </row>
    <row r="23" spans="1:3" ht="15">
      <c r="A23" s="54" t="s">
        <v>22</v>
      </c>
      <c r="B23" s="55" t="s">
        <v>23</v>
      </c>
      <c r="C23" s="307">
        <f>'Herren B3'!H10</f>
        <v>3</v>
      </c>
    </row>
    <row r="24" spans="1:3" ht="15">
      <c r="A24" s="54" t="s">
        <v>43</v>
      </c>
      <c r="B24" s="55" t="s">
        <v>44</v>
      </c>
      <c r="C24" s="307">
        <f>'Herren B3'!H12</f>
        <v>1</v>
      </c>
    </row>
    <row r="25" spans="1:3" ht="15">
      <c r="A25" s="296" t="s">
        <v>59</v>
      </c>
      <c r="B25" s="297" t="s">
        <v>52</v>
      </c>
      <c r="C25" s="307">
        <f>'Herren B3'!H11</f>
        <v>0</v>
      </c>
    </row>
    <row r="26" spans="1:3" ht="15">
      <c r="A26" s="54" t="s">
        <v>70</v>
      </c>
      <c r="B26" s="55" t="s">
        <v>71</v>
      </c>
      <c r="C26" s="307">
        <f>'Herren B3'!H3</f>
        <v>3</v>
      </c>
    </row>
    <row r="27" spans="1:3" ht="15">
      <c r="A27" s="54" t="s">
        <v>72</v>
      </c>
      <c r="B27" s="55" t="s">
        <v>73</v>
      </c>
      <c r="C27" s="307">
        <f>'Herren B3'!H2</f>
        <v>4</v>
      </c>
    </row>
    <row r="28" spans="1:3" ht="15">
      <c r="A28" s="54" t="s">
        <v>74</v>
      </c>
      <c r="B28" s="55" t="s">
        <v>75</v>
      </c>
      <c r="C28" s="307">
        <f>'Herren B3'!H4</f>
        <v>1</v>
      </c>
    </row>
    <row r="29" spans="1:3" ht="15">
      <c r="A29" s="54" t="s">
        <v>78</v>
      </c>
      <c r="B29" s="55" t="s">
        <v>79</v>
      </c>
      <c r="C29" s="307">
        <f>'Herren B3'!H6</f>
        <v>3</v>
      </c>
    </row>
    <row r="30" spans="1:3" ht="15">
      <c r="A30" s="54" t="s">
        <v>91</v>
      </c>
      <c r="B30" s="55" t="s">
        <v>92</v>
      </c>
      <c r="C30" s="307" t="e">
        <f>'Herren B3'!#REF!</f>
        <v>#REF!</v>
      </c>
    </row>
    <row r="31" spans="1:3" ht="15">
      <c r="A31" s="54" t="s">
        <v>102</v>
      </c>
      <c r="B31" s="55" t="s">
        <v>103</v>
      </c>
      <c r="C31" s="307">
        <f>'Herren B3'!H9</f>
        <v>3</v>
      </c>
    </row>
    <row r="32" spans="1:3" ht="15">
      <c r="A32" s="54" t="s">
        <v>140</v>
      </c>
      <c r="B32" s="55" t="s">
        <v>141</v>
      </c>
      <c r="C32" s="307">
        <f>'Herren B3'!H5</f>
        <v>6</v>
      </c>
    </row>
    <row r="33" spans="1:3" ht="15">
      <c r="A33" s="54" t="s">
        <v>107</v>
      </c>
      <c r="B33" s="55" t="s">
        <v>108</v>
      </c>
      <c r="C33" s="307">
        <f>'Herren B3'!H7</f>
        <v>3</v>
      </c>
    </row>
    <row r="34" spans="1:3" ht="15">
      <c r="A34" s="54" t="s">
        <v>30</v>
      </c>
      <c r="B34" s="55" t="s">
        <v>31</v>
      </c>
      <c r="C34" s="307">
        <f>'Herren B4'!H4</f>
        <v>1</v>
      </c>
    </row>
    <row r="35" spans="1:3" ht="15">
      <c r="A35" s="54" t="s">
        <v>47</v>
      </c>
      <c r="B35" s="55" t="s">
        <v>48</v>
      </c>
      <c r="C35" s="307">
        <f>'Herren B4'!H3</f>
        <v>3</v>
      </c>
    </row>
    <row r="36" spans="1:3" ht="15">
      <c r="A36" s="296" t="s">
        <v>60</v>
      </c>
      <c r="B36" s="297" t="s">
        <v>150</v>
      </c>
      <c r="C36" s="307">
        <f>'Herren B4'!H6</f>
        <v>0</v>
      </c>
    </row>
    <row r="37" spans="1:3" ht="15">
      <c r="A37" s="54" t="s">
        <v>93</v>
      </c>
      <c r="B37" s="55" t="s">
        <v>95</v>
      </c>
      <c r="C37" s="307">
        <f>'Herren B4'!H2</f>
        <v>2</v>
      </c>
    </row>
    <row r="38" spans="1:3" ht="15.75" thickBot="1">
      <c r="A38" s="59" t="s">
        <v>112</v>
      </c>
      <c r="B38" s="60" t="s">
        <v>111</v>
      </c>
      <c r="C38" s="309">
        <f>'Herren B4'!H5</f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0">
      <selection activeCell="B15" sqref="B15"/>
    </sheetView>
  </sheetViews>
  <sheetFormatPr defaultColWidth="11.5546875" defaultRowHeight="15"/>
  <cols>
    <col min="3" max="3" width="6.10546875" style="0" bestFit="1" customWidth="1"/>
  </cols>
  <sheetData>
    <row r="1" spans="1:3" ht="15">
      <c r="A1" s="285" t="s">
        <v>0</v>
      </c>
      <c r="B1" s="286" t="s">
        <v>1</v>
      </c>
      <c r="C1" s="287" t="s">
        <v>4</v>
      </c>
    </row>
    <row r="2" spans="1:3" ht="15">
      <c r="A2" s="288" t="s">
        <v>7</v>
      </c>
      <c r="B2" s="289" t="s">
        <v>8</v>
      </c>
      <c r="C2" s="306">
        <f>'Damen B1'!I5</f>
        <v>13</v>
      </c>
    </row>
    <row r="3" spans="1:3" ht="15">
      <c r="A3" s="288" t="s">
        <v>28</v>
      </c>
      <c r="B3" s="289" t="s">
        <v>29</v>
      </c>
      <c r="C3" s="306">
        <f>'Damen B1'!I4</f>
        <v>7</v>
      </c>
    </row>
    <row r="4" spans="1:3" ht="15">
      <c r="A4" s="288" t="s">
        <v>33</v>
      </c>
      <c r="B4" s="289" t="s">
        <v>34</v>
      </c>
      <c r="C4" s="306">
        <f>'Damen B1'!I3</f>
        <v>6</v>
      </c>
    </row>
    <row r="5" spans="1:3" ht="15">
      <c r="A5" s="288" t="s">
        <v>138</v>
      </c>
      <c r="B5" s="289" t="s">
        <v>139</v>
      </c>
      <c r="C5" s="306">
        <f>'Damen B1'!I2</f>
        <v>7</v>
      </c>
    </row>
    <row r="6" spans="1:3" ht="15">
      <c r="A6" s="290" t="s">
        <v>49</v>
      </c>
      <c r="B6" s="291" t="s">
        <v>50</v>
      </c>
      <c r="C6" s="306">
        <f>'Damen B1'!I7</f>
        <v>30</v>
      </c>
    </row>
    <row r="7" spans="1:3" ht="15">
      <c r="A7" s="288" t="s">
        <v>98</v>
      </c>
      <c r="B7" s="289" t="s">
        <v>99</v>
      </c>
      <c r="C7" s="306">
        <f>'Damen B1'!I6</f>
        <v>20</v>
      </c>
    </row>
    <row r="8" spans="1:3" ht="15">
      <c r="A8" s="288" t="s">
        <v>38</v>
      </c>
      <c r="B8" s="289" t="s">
        <v>29</v>
      </c>
      <c r="C8" s="306">
        <f>'Damen B2'!I2</f>
        <v>0</v>
      </c>
    </row>
    <row r="9" spans="1:3" ht="15">
      <c r="A9" s="288" t="s">
        <v>39</v>
      </c>
      <c r="B9" s="289" t="s">
        <v>40</v>
      </c>
      <c r="C9" s="306">
        <f>'Damen B2'!I9</f>
        <v>3</v>
      </c>
    </row>
    <row r="10" spans="1:3" ht="15">
      <c r="A10" s="290" t="s">
        <v>53</v>
      </c>
      <c r="B10" s="291" t="s">
        <v>54</v>
      </c>
      <c r="C10" s="306">
        <f>'Damen B2'!I4</f>
        <v>0</v>
      </c>
    </row>
    <row r="11" spans="1:3" ht="15">
      <c r="A11" s="288" t="s">
        <v>64</v>
      </c>
      <c r="B11" s="289" t="s">
        <v>65</v>
      </c>
      <c r="C11" s="306">
        <f>'Damen B2'!I3</f>
        <v>0</v>
      </c>
    </row>
    <row r="12" spans="1:3" ht="15">
      <c r="A12" s="288" t="s">
        <v>81</v>
      </c>
      <c r="B12" s="289" t="s">
        <v>80</v>
      </c>
      <c r="C12" s="306">
        <f>'Damen B2'!I8</f>
        <v>6</v>
      </c>
    </row>
    <row r="13" spans="1:3" ht="15">
      <c r="A13" s="288" t="s">
        <v>82</v>
      </c>
      <c r="B13" s="289" t="s">
        <v>83</v>
      </c>
      <c r="C13" s="306">
        <f>'Damen B2'!I10</f>
        <v>7</v>
      </c>
    </row>
    <row r="14" spans="1:3" ht="15">
      <c r="A14" s="288" t="s">
        <v>134</v>
      </c>
      <c r="B14" s="289" t="s">
        <v>135</v>
      </c>
      <c r="C14" s="306">
        <f>'Damen B2'!I6</f>
        <v>2</v>
      </c>
    </row>
    <row r="15" spans="1:3" ht="15">
      <c r="A15" s="288" t="s">
        <v>104</v>
      </c>
      <c r="B15" s="289" t="s">
        <v>105</v>
      </c>
      <c r="C15" s="306">
        <f>'Damen B2'!I5</f>
        <v>2</v>
      </c>
    </row>
    <row r="16" spans="1:3" ht="15">
      <c r="A16" s="290" t="s">
        <v>57</v>
      </c>
      <c r="B16" s="291" t="s">
        <v>58</v>
      </c>
      <c r="C16" s="306">
        <f>'Damen B3'!I5</f>
        <v>6</v>
      </c>
    </row>
    <row r="17" spans="1:3" ht="15">
      <c r="A17" s="290" t="s">
        <v>137</v>
      </c>
      <c r="B17" s="291" t="s">
        <v>136</v>
      </c>
      <c r="C17" s="306">
        <f>'Damen B3'!I2</f>
        <v>0</v>
      </c>
    </row>
    <row r="18" spans="1:3" ht="15">
      <c r="A18" s="288" t="s">
        <v>86</v>
      </c>
      <c r="B18" s="289" t="s">
        <v>87</v>
      </c>
      <c r="C18" s="306">
        <f>'Damen B3'!I3</f>
        <v>2</v>
      </c>
    </row>
    <row r="19" spans="1:3" ht="15">
      <c r="A19" s="288" t="s">
        <v>147</v>
      </c>
      <c r="B19" s="289" t="s">
        <v>146</v>
      </c>
      <c r="C19" s="306">
        <f>'Damen B3'!I4</f>
        <v>0</v>
      </c>
    </row>
    <row r="20" spans="1:3" ht="15">
      <c r="A20" s="288" t="s">
        <v>7</v>
      </c>
      <c r="B20" s="289" t="s">
        <v>101</v>
      </c>
      <c r="C20" s="306">
        <f>'Damen B3'!I6</f>
        <v>11</v>
      </c>
    </row>
    <row r="21" spans="1:3" ht="15">
      <c r="A21" s="288" t="s">
        <v>25</v>
      </c>
      <c r="B21" s="289" t="s">
        <v>26</v>
      </c>
      <c r="C21" s="306">
        <f>'Damen B4'!I3</f>
        <v>0</v>
      </c>
    </row>
    <row r="22" spans="1:3" ht="15">
      <c r="A22" s="288" t="s">
        <v>45</v>
      </c>
      <c r="B22" s="289" t="s">
        <v>46</v>
      </c>
      <c r="C22" s="306">
        <f>'Damen B4'!I2</f>
        <v>0</v>
      </c>
    </row>
    <row r="23" spans="1:3" ht="15">
      <c r="A23" s="288" t="s">
        <v>121</v>
      </c>
      <c r="B23" s="289" t="s">
        <v>122</v>
      </c>
      <c r="C23" s="306">
        <f>'Damen B4'!I6</f>
        <v>6</v>
      </c>
    </row>
    <row r="24" spans="1:3" ht="15">
      <c r="A24" s="288" t="s">
        <v>148</v>
      </c>
      <c r="B24" s="289" t="s">
        <v>149</v>
      </c>
      <c r="C24" s="306">
        <f>'Damen B2'!I7</f>
        <v>3</v>
      </c>
    </row>
    <row r="25" spans="1:3" ht="15">
      <c r="A25" s="290" t="s">
        <v>60</v>
      </c>
      <c r="B25" s="291" t="s">
        <v>61</v>
      </c>
      <c r="C25" s="306">
        <f>'Damen B4'!I5</f>
        <v>3</v>
      </c>
    </row>
    <row r="26" spans="1:3" ht="15.75" thickBot="1">
      <c r="A26" s="292" t="s">
        <v>93</v>
      </c>
      <c r="B26" s="293" t="s">
        <v>94</v>
      </c>
      <c r="C26" s="310">
        <f>'Damen B4'!I4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">
      <selection activeCell="D2" sqref="D2"/>
    </sheetView>
  </sheetViews>
  <sheetFormatPr defaultColWidth="11.5546875" defaultRowHeight="15"/>
  <cols>
    <col min="3" max="3" width="6.10546875" style="0" bestFit="1" customWidth="1"/>
  </cols>
  <sheetData>
    <row r="1" spans="1:3" ht="15">
      <c r="A1" s="110" t="s">
        <v>0</v>
      </c>
      <c r="B1" s="111" t="s">
        <v>1</v>
      </c>
      <c r="C1" s="114" t="s">
        <v>4</v>
      </c>
    </row>
    <row r="2" spans="1:3" ht="15">
      <c r="A2" s="115" t="s">
        <v>10</v>
      </c>
      <c r="B2" s="116" t="s">
        <v>11</v>
      </c>
      <c r="C2" s="308">
        <f>'Herren B1'!I4</f>
        <v>1</v>
      </c>
    </row>
    <row r="3" spans="1:3" ht="15">
      <c r="A3" s="115" t="s">
        <v>12</v>
      </c>
      <c r="B3" s="116" t="s">
        <v>13</v>
      </c>
      <c r="C3" s="308">
        <f>'Herren B1'!I12</f>
        <v>33</v>
      </c>
    </row>
    <row r="4" spans="1:3" ht="15">
      <c r="A4" s="115" t="s">
        <v>32</v>
      </c>
      <c r="B4" s="116" t="s">
        <v>23</v>
      </c>
      <c r="C4" s="308">
        <f>'Herren B1'!I2</f>
        <v>2</v>
      </c>
    </row>
    <row r="5" spans="1:3" ht="15">
      <c r="A5" s="115" t="s">
        <v>35</v>
      </c>
      <c r="B5" s="116" t="s">
        <v>13</v>
      </c>
      <c r="C5" s="308">
        <f>'Herren B1'!I7</f>
        <v>9</v>
      </c>
    </row>
    <row r="6" spans="1:3" ht="15">
      <c r="A6" s="115" t="s">
        <v>36</v>
      </c>
      <c r="B6" s="116" t="s">
        <v>37</v>
      </c>
      <c r="C6" s="308">
        <f>'Herren B1'!I11</f>
        <v>22</v>
      </c>
    </row>
    <row r="7" spans="1:3" ht="15">
      <c r="A7" s="299" t="s">
        <v>51</v>
      </c>
      <c r="B7" s="300" t="s">
        <v>52</v>
      </c>
      <c r="C7" s="308">
        <f>'Herren B1'!I5</f>
        <v>2</v>
      </c>
    </row>
    <row r="8" spans="1:3" ht="15">
      <c r="A8" s="115" t="s">
        <v>62</v>
      </c>
      <c r="B8" s="116" t="s">
        <v>63</v>
      </c>
      <c r="C8" s="308">
        <f>'Herren B1'!I3</f>
        <v>1</v>
      </c>
    </row>
    <row r="9" spans="1:3" ht="15">
      <c r="A9" s="115" t="s">
        <v>68</v>
      </c>
      <c r="B9" s="116" t="s">
        <v>69</v>
      </c>
      <c r="C9" s="308">
        <f>'Herren B1'!I8</f>
        <v>8</v>
      </c>
    </row>
    <row r="10" spans="1:3" ht="15">
      <c r="A10" s="115" t="s">
        <v>76</v>
      </c>
      <c r="B10" s="116" t="s">
        <v>77</v>
      </c>
      <c r="C10" s="308">
        <f>'Herren B1'!I9</f>
        <v>14</v>
      </c>
    </row>
    <row r="11" spans="1:3" ht="15">
      <c r="A11" s="115" t="s">
        <v>88</v>
      </c>
      <c r="B11" s="116" t="s">
        <v>23</v>
      </c>
      <c r="C11" s="308">
        <f>'Herren B1'!I10</f>
        <v>15</v>
      </c>
    </row>
    <row r="12" spans="1:3" ht="15">
      <c r="A12" s="115" t="s">
        <v>96</v>
      </c>
      <c r="B12" s="116" t="s">
        <v>97</v>
      </c>
      <c r="C12" s="308">
        <f>'Herren B1'!I6</f>
        <v>11</v>
      </c>
    </row>
    <row r="13" spans="1:3" ht="15">
      <c r="A13" s="115" t="s">
        <v>16</v>
      </c>
      <c r="B13" s="116" t="s">
        <v>17</v>
      </c>
      <c r="C13" s="308">
        <f>'Herren B2'!I6</f>
        <v>1</v>
      </c>
    </row>
    <row r="14" spans="1:3" ht="15">
      <c r="A14" s="115" t="s">
        <v>18</v>
      </c>
      <c r="B14" s="116" t="s">
        <v>19</v>
      </c>
      <c r="C14" s="308">
        <f>'Herren B2'!I7</f>
        <v>4</v>
      </c>
    </row>
    <row r="15" spans="1:3" ht="15">
      <c r="A15" s="115" t="s">
        <v>41</v>
      </c>
      <c r="B15" s="116" t="s">
        <v>42</v>
      </c>
      <c r="C15" s="308">
        <f>'Herren B2'!I8</f>
        <v>0</v>
      </c>
    </row>
    <row r="16" spans="1:3" ht="15">
      <c r="A16" s="299" t="s">
        <v>55</v>
      </c>
      <c r="B16" s="300" t="s">
        <v>56</v>
      </c>
      <c r="C16" s="308">
        <f>'Herren B2'!I5</f>
        <v>0</v>
      </c>
    </row>
    <row r="17" spans="1:3" ht="15">
      <c r="A17" s="301" t="s">
        <v>66</v>
      </c>
      <c r="B17" s="116" t="s">
        <v>67</v>
      </c>
      <c r="C17" s="308">
        <f>'Herren B2'!I3</f>
        <v>0</v>
      </c>
    </row>
    <row r="18" spans="1:3" ht="15">
      <c r="A18" s="115" t="s">
        <v>84</v>
      </c>
      <c r="B18" s="116" t="s">
        <v>85</v>
      </c>
      <c r="C18" s="308">
        <f>'Herren B2'!I9</f>
        <v>9</v>
      </c>
    </row>
    <row r="19" spans="1:3" ht="15">
      <c r="A19" s="115" t="s">
        <v>89</v>
      </c>
      <c r="B19" s="116" t="s">
        <v>90</v>
      </c>
      <c r="C19" s="308">
        <f>'Herren B2'!I11</f>
        <v>20</v>
      </c>
    </row>
    <row r="20" spans="1:3" ht="15">
      <c r="A20" s="115" t="s">
        <v>100</v>
      </c>
      <c r="B20" s="116" t="s">
        <v>19</v>
      </c>
      <c r="C20" s="308">
        <f>'Herren B2'!I10</f>
        <v>8</v>
      </c>
    </row>
    <row r="21" spans="1:3" ht="15">
      <c r="A21" s="115" t="s">
        <v>104</v>
      </c>
      <c r="B21" s="116" t="s">
        <v>106</v>
      </c>
      <c r="C21" s="308">
        <f>'Herren B2'!I4</f>
        <v>0</v>
      </c>
    </row>
    <row r="22" spans="1:3" ht="15">
      <c r="A22" s="115" t="s">
        <v>109</v>
      </c>
      <c r="B22" s="116" t="s">
        <v>110</v>
      </c>
      <c r="C22" s="308">
        <f>'Herren B2'!I2</f>
        <v>0</v>
      </c>
    </row>
    <row r="23" spans="1:3" ht="15">
      <c r="A23" s="115" t="s">
        <v>22</v>
      </c>
      <c r="B23" s="116" t="s">
        <v>23</v>
      </c>
      <c r="C23" s="308">
        <f>'Herren B3'!I10</f>
        <v>0</v>
      </c>
    </row>
    <row r="24" spans="1:3" ht="15">
      <c r="A24" s="115" t="s">
        <v>43</v>
      </c>
      <c r="B24" s="116" t="s">
        <v>44</v>
      </c>
      <c r="C24" s="308">
        <f>'Herren B3'!I12</f>
        <v>10</v>
      </c>
    </row>
    <row r="25" spans="1:3" ht="15">
      <c r="A25" s="299" t="s">
        <v>59</v>
      </c>
      <c r="B25" s="300" t="s">
        <v>52</v>
      </c>
      <c r="C25" s="308">
        <f>'Herren B3'!I11</f>
        <v>0</v>
      </c>
    </row>
    <row r="26" spans="1:3" ht="15">
      <c r="A26" s="115" t="s">
        <v>70</v>
      </c>
      <c r="B26" s="116" t="s">
        <v>71</v>
      </c>
      <c r="C26" s="308">
        <f>'Herren B3'!I3</f>
        <v>0</v>
      </c>
    </row>
    <row r="27" spans="1:3" ht="15">
      <c r="A27" s="115" t="s">
        <v>72</v>
      </c>
      <c r="B27" s="116" t="s">
        <v>73</v>
      </c>
      <c r="C27" s="308">
        <f>'Herren B3'!I2</f>
        <v>0</v>
      </c>
    </row>
    <row r="28" spans="1:3" ht="15">
      <c r="A28" s="115" t="s">
        <v>74</v>
      </c>
      <c r="B28" s="116" t="s">
        <v>75</v>
      </c>
      <c r="C28" s="308">
        <f>'Herren B3'!I4</f>
        <v>0</v>
      </c>
    </row>
    <row r="29" spans="1:3" ht="15">
      <c r="A29" s="115" t="s">
        <v>78</v>
      </c>
      <c r="B29" s="116" t="s">
        <v>79</v>
      </c>
      <c r="C29" s="308">
        <f>'Herren B3'!I6</f>
        <v>0</v>
      </c>
    </row>
    <row r="30" spans="1:3" ht="15">
      <c r="A30" s="115" t="s">
        <v>91</v>
      </c>
      <c r="B30" s="116" t="s">
        <v>92</v>
      </c>
      <c r="C30" s="308" t="e">
        <f>'Herren B3'!#REF!</f>
        <v>#REF!</v>
      </c>
    </row>
    <row r="31" spans="1:3" ht="15">
      <c r="A31" s="115" t="s">
        <v>102</v>
      </c>
      <c r="B31" s="116" t="s">
        <v>103</v>
      </c>
      <c r="C31" s="308">
        <f>'Herren B3'!I9</f>
        <v>0</v>
      </c>
    </row>
    <row r="32" spans="1:3" ht="15">
      <c r="A32" s="115" t="s">
        <v>140</v>
      </c>
      <c r="B32" s="116" t="s">
        <v>141</v>
      </c>
      <c r="C32" s="308">
        <f>'Herren B3'!I5</f>
        <v>0</v>
      </c>
    </row>
    <row r="33" spans="1:3" ht="15">
      <c r="A33" s="115" t="s">
        <v>107</v>
      </c>
      <c r="B33" s="116" t="s">
        <v>108</v>
      </c>
      <c r="C33" s="308">
        <f>'Herren B3'!I7</f>
        <v>0</v>
      </c>
    </row>
    <row r="34" spans="1:3" ht="15">
      <c r="A34" s="115" t="s">
        <v>30</v>
      </c>
      <c r="B34" s="116" t="s">
        <v>31</v>
      </c>
      <c r="C34" s="308">
        <f>'Herren B4'!I4</f>
        <v>8</v>
      </c>
    </row>
    <row r="35" spans="1:3" ht="15">
      <c r="A35" s="115" t="s">
        <v>47</v>
      </c>
      <c r="B35" s="116" t="s">
        <v>48</v>
      </c>
      <c r="C35" s="308">
        <f>'Herren B4'!I3</f>
        <v>2</v>
      </c>
    </row>
    <row r="36" spans="1:3" ht="15">
      <c r="A36" s="115" t="s">
        <v>60</v>
      </c>
      <c r="B36" s="116" t="s">
        <v>150</v>
      </c>
      <c r="C36" s="308">
        <f>'Herren B4'!I6</f>
        <v>23</v>
      </c>
    </row>
    <row r="37" spans="1:3" ht="15">
      <c r="A37" s="115" t="s">
        <v>93</v>
      </c>
      <c r="B37" s="116" t="s">
        <v>95</v>
      </c>
      <c r="C37" s="308">
        <f>'Herren B4'!I2</f>
        <v>0</v>
      </c>
    </row>
    <row r="38" spans="1:3" ht="15.75" thickBot="1">
      <c r="A38" s="120" t="s">
        <v>112</v>
      </c>
      <c r="B38" s="121" t="s">
        <v>111</v>
      </c>
      <c r="C38" s="308">
        <f>'Herren B4'!I5</f>
        <v>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49"/>
  <sheetViews>
    <sheetView zoomScalePageLayoutView="0" workbookViewId="0" topLeftCell="A1">
      <selection activeCell="A2" sqref="A2"/>
    </sheetView>
  </sheetViews>
  <sheetFormatPr defaultColWidth="11.5546875" defaultRowHeight="15"/>
  <cols>
    <col min="1" max="1" width="39.10546875" style="0" bestFit="1" customWidth="1"/>
    <col min="4" max="4" width="24.21484375" style="0" bestFit="1" customWidth="1"/>
  </cols>
  <sheetData>
    <row r="1" spans="1:4" ht="24" thickBot="1">
      <c r="A1" s="339" t="s">
        <v>175</v>
      </c>
      <c r="B1" s="312"/>
      <c r="C1" s="312"/>
      <c r="D1" s="312"/>
    </row>
    <row r="2" spans="1:4" ht="23.25">
      <c r="A2" s="313" t="s">
        <v>131</v>
      </c>
      <c r="B2" s="314">
        <v>2289</v>
      </c>
      <c r="C2" s="351" t="s">
        <v>151</v>
      </c>
      <c r="D2" s="312"/>
    </row>
    <row r="3" spans="1:4" ht="23.25">
      <c r="A3" s="315" t="s">
        <v>127</v>
      </c>
      <c r="B3" s="316">
        <v>2244</v>
      </c>
      <c r="C3" s="352" t="s">
        <v>152</v>
      </c>
      <c r="D3" s="312"/>
    </row>
    <row r="4" spans="1:4" ht="23.25">
      <c r="A4" s="315" t="s">
        <v>129</v>
      </c>
      <c r="B4" s="316">
        <v>2217</v>
      </c>
      <c r="C4" s="352" t="s">
        <v>153</v>
      </c>
      <c r="D4" s="312"/>
    </row>
    <row r="5" spans="1:4" ht="23.25">
      <c r="A5" s="315" t="s">
        <v>145</v>
      </c>
      <c r="B5" s="316">
        <v>2214</v>
      </c>
      <c r="C5" s="352" t="s">
        <v>154</v>
      </c>
      <c r="D5" s="312"/>
    </row>
    <row r="6" spans="1:4" ht="23.25">
      <c r="A6" s="315" t="s">
        <v>133</v>
      </c>
      <c r="B6" s="316">
        <v>2198</v>
      </c>
      <c r="C6" s="352" t="s">
        <v>155</v>
      </c>
      <c r="D6" s="312"/>
    </row>
    <row r="7" spans="1:4" ht="23.25">
      <c r="A7" s="315" t="s">
        <v>124</v>
      </c>
      <c r="B7" s="316">
        <v>2187</v>
      </c>
      <c r="C7" s="352" t="s">
        <v>156</v>
      </c>
      <c r="D7" s="312"/>
    </row>
    <row r="8" spans="1:4" ht="23.25">
      <c r="A8" s="315" t="s">
        <v>132</v>
      </c>
      <c r="B8" s="316">
        <v>2095</v>
      </c>
      <c r="C8" s="352" t="s">
        <v>157</v>
      </c>
      <c r="D8" s="312"/>
    </row>
    <row r="9" spans="1:4" ht="23.25">
      <c r="A9" s="315" t="s">
        <v>118</v>
      </c>
      <c r="B9" s="316">
        <v>2024</v>
      </c>
      <c r="C9" s="352" t="s">
        <v>158</v>
      </c>
      <c r="D9" s="312"/>
    </row>
    <row r="10" spans="1:4" ht="23.25">
      <c r="A10" s="315" t="s">
        <v>128</v>
      </c>
      <c r="B10" s="316">
        <v>1994</v>
      </c>
      <c r="C10" s="352" t="s">
        <v>159</v>
      </c>
      <c r="D10" s="312"/>
    </row>
    <row r="11" spans="1:4" ht="23.25">
      <c r="A11" s="315" t="s">
        <v>123</v>
      </c>
      <c r="B11" s="316">
        <v>1905</v>
      </c>
      <c r="C11" s="352" t="s">
        <v>160</v>
      </c>
      <c r="D11" s="312"/>
    </row>
    <row r="12" spans="1:4" ht="23.25">
      <c r="A12" s="315" t="s">
        <v>126</v>
      </c>
      <c r="B12" s="316">
        <v>1898</v>
      </c>
      <c r="C12" s="352" t="s">
        <v>161</v>
      </c>
      <c r="D12" s="312"/>
    </row>
    <row r="13" spans="1:4" ht="23.25">
      <c r="A13" s="315" t="s">
        <v>125</v>
      </c>
      <c r="B13" s="316">
        <v>1863</v>
      </c>
      <c r="C13" s="352" t="s">
        <v>162</v>
      </c>
      <c r="D13" s="312"/>
    </row>
    <row r="14" spans="1:4" ht="23.25">
      <c r="A14" s="315" t="s">
        <v>120</v>
      </c>
      <c r="B14" s="316">
        <v>1862</v>
      </c>
      <c r="C14" s="352" t="s">
        <v>163</v>
      </c>
      <c r="D14" s="312"/>
    </row>
    <row r="15" spans="1:4" ht="24" thickBot="1">
      <c r="A15" s="317" t="s">
        <v>130</v>
      </c>
      <c r="B15" s="318">
        <v>1702</v>
      </c>
      <c r="C15" s="353" t="s">
        <v>164</v>
      </c>
      <c r="D15" s="312"/>
    </row>
    <row r="16" spans="1:4" ht="23.25">
      <c r="A16" s="312"/>
      <c r="B16" s="312"/>
      <c r="C16" s="312"/>
      <c r="D16" s="312"/>
    </row>
    <row r="17" spans="1:4" ht="23.25">
      <c r="A17" s="312"/>
      <c r="B17" s="312"/>
      <c r="C17" s="312"/>
      <c r="D17" s="312"/>
    </row>
    <row r="18" spans="1:4" ht="23.25">
      <c r="A18" s="312"/>
      <c r="B18" s="312"/>
      <c r="C18" s="312"/>
      <c r="D18" s="312"/>
    </row>
    <row r="19" spans="1:4" ht="23.25">
      <c r="A19" s="312"/>
      <c r="B19" s="312"/>
      <c r="C19" s="312"/>
      <c r="D19" s="312"/>
    </row>
    <row r="20" spans="1:4" ht="23.25">
      <c r="A20" s="312"/>
      <c r="B20" s="312"/>
      <c r="C20" s="312"/>
      <c r="D20" s="312"/>
    </row>
    <row r="21" spans="1:4" ht="23.25">
      <c r="A21" s="312"/>
      <c r="B21" s="312"/>
      <c r="C21" s="312"/>
      <c r="D21" s="312"/>
    </row>
    <row r="22" spans="1:4" ht="24" thickBot="1">
      <c r="A22" s="319" t="s">
        <v>176</v>
      </c>
      <c r="B22" s="320"/>
      <c r="C22" s="320"/>
      <c r="D22" s="312"/>
    </row>
    <row r="23" spans="1:4" ht="23.25">
      <c r="A23" s="321" t="s">
        <v>138</v>
      </c>
      <c r="B23" s="314">
        <v>402</v>
      </c>
      <c r="C23" s="351" t="s">
        <v>151</v>
      </c>
      <c r="D23" s="312"/>
    </row>
    <row r="24" spans="1:4" ht="23.25">
      <c r="A24" s="322" t="s">
        <v>33</v>
      </c>
      <c r="B24" s="316">
        <v>393</v>
      </c>
      <c r="C24" s="352" t="s">
        <v>152</v>
      </c>
      <c r="D24" s="312"/>
    </row>
    <row r="25" spans="1:4" ht="23.25">
      <c r="A25" s="322" t="s">
        <v>28</v>
      </c>
      <c r="B25" s="316">
        <v>387</v>
      </c>
      <c r="C25" s="352" t="s">
        <v>153</v>
      </c>
      <c r="D25" s="312"/>
    </row>
    <row r="26" spans="1:4" ht="23.25">
      <c r="A26" s="322" t="s">
        <v>7</v>
      </c>
      <c r="B26" s="316">
        <v>374</v>
      </c>
      <c r="C26" s="352" t="s">
        <v>154</v>
      </c>
      <c r="D26" s="312"/>
    </row>
    <row r="27" spans="1:4" ht="23.25">
      <c r="A27" s="322" t="s">
        <v>98</v>
      </c>
      <c r="B27" s="316">
        <v>315</v>
      </c>
      <c r="C27" s="352" t="s">
        <v>155</v>
      </c>
      <c r="D27" s="312"/>
    </row>
    <row r="28" spans="1:4" ht="24" thickBot="1">
      <c r="A28" s="323" t="s">
        <v>49</v>
      </c>
      <c r="B28" s="318">
        <v>278</v>
      </c>
      <c r="C28" s="353" t="s">
        <v>156</v>
      </c>
      <c r="D28" s="312"/>
    </row>
    <row r="29" spans="1:4" ht="23.25">
      <c r="A29" s="312"/>
      <c r="B29" s="312"/>
      <c r="C29" s="312"/>
      <c r="D29" s="312"/>
    </row>
    <row r="30" spans="1:4" ht="24" thickBot="1">
      <c r="A30" s="324" t="s">
        <v>177</v>
      </c>
      <c r="B30" s="312"/>
      <c r="C30" s="312"/>
      <c r="D30" s="312"/>
    </row>
    <row r="31" spans="1:4" ht="23.25">
      <c r="A31" s="325" t="s">
        <v>32</v>
      </c>
      <c r="B31" s="326">
        <v>461</v>
      </c>
      <c r="C31" s="337" t="s">
        <v>165</v>
      </c>
      <c r="D31" s="327" t="s">
        <v>166</v>
      </c>
    </row>
    <row r="32" spans="1:4" ht="23.25">
      <c r="A32" s="328" t="s">
        <v>62</v>
      </c>
      <c r="B32" s="329">
        <v>461</v>
      </c>
      <c r="C32" s="336" t="s">
        <v>152</v>
      </c>
      <c r="D32" s="330" t="s">
        <v>167</v>
      </c>
    </row>
    <row r="33" spans="1:4" ht="23.25">
      <c r="A33" s="328" t="s">
        <v>10</v>
      </c>
      <c r="B33" s="329">
        <v>440</v>
      </c>
      <c r="C33" s="336" t="s">
        <v>153</v>
      </c>
      <c r="D33" s="330"/>
    </row>
    <row r="34" spans="1:4" ht="23.25">
      <c r="A34" s="328" t="s">
        <v>51</v>
      </c>
      <c r="B34" s="329">
        <v>433</v>
      </c>
      <c r="C34" s="336" t="s">
        <v>154</v>
      </c>
      <c r="D34" s="330"/>
    </row>
    <row r="35" spans="1:4" ht="23.25">
      <c r="A35" s="328" t="s">
        <v>96</v>
      </c>
      <c r="B35" s="329">
        <v>417</v>
      </c>
      <c r="C35" s="336" t="s">
        <v>155</v>
      </c>
      <c r="D35" s="330"/>
    </row>
    <row r="36" spans="1:4" ht="23.25">
      <c r="A36" s="328" t="s">
        <v>35</v>
      </c>
      <c r="B36" s="329">
        <v>403</v>
      </c>
      <c r="C36" s="336" t="s">
        <v>156</v>
      </c>
      <c r="D36" s="330"/>
    </row>
    <row r="37" spans="1:4" ht="23.25">
      <c r="A37" s="328" t="s">
        <v>68</v>
      </c>
      <c r="B37" s="329">
        <v>399</v>
      </c>
      <c r="C37" s="336" t="s">
        <v>157</v>
      </c>
      <c r="D37" s="330"/>
    </row>
    <row r="38" spans="1:4" ht="23.25">
      <c r="A38" s="328" t="s">
        <v>76</v>
      </c>
      <c r="B38" s="329">
        <v>377</v>
      </c>
      <c r="C38" s="336" t="s">
        <v>158</v>
      </c>
      <c r="D38" s="330"/>
    </row>
    <row r="39" spans="1:4" ht="23.25">
      <c r="A39" s="328" t="s">
        <v>88</v>
      </c>
      <c r="B39" s="329">
        <v>367</v>
      </c>
      <c r="C39" s="336" t="s">
        <v>159</v>
      </c>
      <c r="D39" s="330"/>
    </row>
    <row r="40" spans="1:4" ht="23.25">
      <c r="A40" s="328" t="s">
        <v>36</v>
      </c>
      <c r="B40" s="329">
        <v>339</v>
      </c>
      <c r="C40" s="336" t="s">
        <v>160</v>
      </c>
      <c r="D40" s="330"/>
    </row>
    <row r="41" spans="1:4" ht="24" thickBot="1">
      <c r="A41" s="331" t="s">
        <v>12</v>
      </c>
      <c r="B41" s="332">
        <v>273</v>
      </c>
      <c r="C41" s="338" t="s">
        <v>161</v>
      </c>
      <c r="D41" s="333"/>
    </row>
    <row r="42" spans="1:4" ht="23.25">
      <c r="A42" s="357"/>
      <c r="B42" s="357"/>
      <c r="C42" s="358"/>
      <c r="D42" s="357"/>
    </row>
    <row r="43" spans="1:4" ht="24" thickBot="1">
      <c r="A43" s="324" t="s">
        <v>178</v>
      </c>
      <c r="B43" s="312"/>
      <c r="C43" s="312"/>
      <c r="D43" s="312"/>
    </row>
    <row r="44" spans="1:4" ht="23.25">
      <c r="A44" s="325" t="s">
        <v>38</v>
      </c>
      <c r="B44" s="326">
        <v>543</v>
      </c>
      <c r="C44" s="344" t="s">
        <v>151</v>
      </c>
      <c r="D44" s="312"/>
    </row>
    <row r="45" spans="1:4" ht="23.25">
      <c r="A45" s="328" t="s">
        <v>64</v>
      </c>
      <c r="B45" s="329">
        <v>528</v>
      </c>
      <c r="C45" s="345" t="s">
        <v>152</v>
      </c>
      <c r="D45" s="312"/>
    </row>
    <row r="46" spans="1:4" ht="23.25">
      <c r="A46" s="328" t="s">
        <v>53</v>
      </c>
      <c r="B46" s="329">
        <v>526</v>
      </c>
      <c r="C46" s="345" t="s">
        <v>153</v>
      </c>
      <c r="D46" s="312"/>
    </row>
    <row r="47" spans="1:4" ht="23.25">
      <c r="A47" s="328" t="s">
        <v>168</v>
      </c>
      <c r="B47" s="329">
        <v>524</v>
      </c>
      <c r="C47" s="345" t="s">
        <v>154</v>
      </c>
      <c r="D47" s="312"/>
    </row>
    <row r="48" spans="1:4" ht="23.25">
      <c r="A48" s="328" t="s">
        <v>134</v>
      </c>
      <c r="B48" s="329">
        <v>516</v>
      </c>
      <c r="C48" s="345" t="s">
        <v>155</v>
      </c>
      <c r="D48" s="312"/>
    </row>
    <row r="49" spans="1:4" ht="23.25">
      <c r="A49" s="328" t="s">
        <v>148</v>
      </c>
      <c r="B49" s="329">
        <v>491</v>
      </c>
      <c r="C49" s="345" t="s">
        <v>156</v>
      </c>
      <c r="D49" s="312"/>
    </row>
    <row r="50" spans="1:4" ht="23.25">
      <c r="A50" s="328" t="s">
        <v>81</v>
      </c>
      <c r="B50" s="329">
        <v>438</v>
      </c>
      <c r="C50" s="345" t="s">
        <v>157</v>
      </c>
      <c r="D50" s="312"/>
    </row>
    <row r="51" spans="1:4" ht="23.25">
      <c r="A51" s="328" t="s">
        <v>39</v>
      </c>
      <c r="B51" s="329">
        <v>422</v>
      </c>
      <c r="C51" s="345" t="s">
        <v>158</v>
      </c>
      <c r="D51" s="312"/>
    </row>
    <row r="52" spans="1:4" ht="24" thickBot="1">
      <c r="A52" s="331" t="s">
        <v>82</v>
      </c>
      <c r="B52" s="332">
        <v>421</v>
      </c>
      <c r="C52" s="346" t="s">
        <v>159</v>
      </c>
      <c r="D52" s="312"/>
    </row>
    <row r="53" spans="1:4" ht="24" thickBot="1">
      <c r="A53" s="319" t="s">
        <v>179</v>
      </c>
      <c r="B53" s="320"/>
      <c r="C53" s="320"/>
      <c r="D53" s="312"/>
    </row>
    <row r="54" spans="1:4" ht="23.25">
      <c r="A54" s="321" t="s">
        <v>109</v>
      </c>
      <c r="B54" s="314">
        <v>557</v>
      </c>
      <c r="C54" s="347" t="s">
        <v>151</v>
      </c>
      <c r="D54" s="327"/>
    </row>
    <row r="55" spans="1:4" ht="23.25">
      <c r="A55" s="322" t="s">
        <v>66</v>
      </c>
      <c r="B55" s="316">
        <v>552</v>
      </c>
      <c r="C55" s="348" t="s">
        <v>152</v>
      </c>
      <c r="D55" s="330"/>
    </row>
    <row r="56" spans="1:4" ht="23.25">
      <c r="A56" s="322" t="s">
        <v>168</v>
      </c>
      <c r="B56" s="316">
        <v>534</v>
      </c>
      <c r="C56" s="348" t="s">
        <v>153</v>
      </c>
      <c r="D56" s="330"/>
    </row>
    <row r="57" spans="1:4" ht="23.25">
      <c r="A57" s="322" t="s">
        <v>55</v>
      </c>
      <c r="B57" s="316">
        <v>520</v>
      </c>
      <c r="C57" s="348" t="s">
        <v>154</v>
      </c>
      <c r="D57" s="330"/>
    </row>
    <row r="58" spans="1:4" ht="23.25">
      <c r="A58" s="322" t="s">
        <v>16</v>
      </c>
      <c r="B58" s="316">
        <v>513</v>
      </c>
      <c r="C58" s="349" t="s">
        <v>155</v>
      </c>
      <c r="D58" s="330" t="s">
        <v>169</v>
      </c>
    </row>
    <row r="59" spans="1:4" ht="23.25">
      <c r="A59" s="322" t="s">
        <v>18</v>
      </c>
      <c r="B59" s="316">
        <v>513</v>
      </c>
      <c r="C59" s="348" t="s">
        <v>156</v>
      </c>
      <c r="D59" s="330" t="s">
        <v>170</v>
      </c>
    </row>
    <row r="60" spans="1:4" ht="23.25">
      <c r="A60" s="322" t="s">
        <v>41</v>
      </c>
      <c r="B60" s="316">
        <v>484</v>
      </c>
      <c r="C60" s="348" t="s">
        <v>157</v>
      </c>
      <c r="D60" s="330"/>
    </row>
    <row r="61" spans="1:4" ht="23.25">
      <c r="A61" s="322" t="s">
        <v>84</v>
      </c>
      <c r="B61" s="316">
        <v>428</v>
      </c>
      <c r="C61" s="348" t="s">
        <v>158</v>
      </c>
      <c r="D61" s="330"/>
    </row>
    <row r="62" spans="1:4" ht="23.25">
      <c r="A62" s="322" t="s">
        <v>100</v>
      </c>
      <c r="B62" s="316">
        <v>415</v>
      </c>
      <c r="C62" s="348" t="s">
        <v>159</v>
      </c>
      <c r="D62" s="330"/>
    </row>
    <row r="63" spans="1:4" ht="24" thickBot="1">
      <c r="A63" s="323" t="s">
        <v>89</v>
      </c>
      <c r="B63" s="318">
        <v>335</v>
      </c>
      <c r="C63" s="350" t="s">
        <v>160</v>
      </c>
      <c r="D63" s="333"/>
    </row>
    <row r="64" spans="1:4" ht="23.25">
      <c r="A64" s="312"/>
      <c r="B64" s="312"/>
      <c r="C64" s="312"/>
      <c r="D64" s="312"/>
    </row>
    <row r="65" spans="1:4" ht="24" thickBot="1">
      <c r="A65" s="324" t="s">
        <v>180</v>
      </c>
      <c r="B65" s="312"/>
      <c r="C65" s="312"/>
      <c r="D65" s="312"/>
    </row>
    <row r="66" spans="1:4" ht="23.25">
      <c r="A66" s="325" t="s">
        <v>137</v>
      </c>
      <c r="B66" s="326">
        <v>557</v>
      </c>
      <c r="C66" s="344" t="s">
        <v>151</v>
      </c>
      <c r="D66" s="312"/>
    </row>
    <row r="67" spans="1:4" ht="23.25">
      <c r="A67" s="328" t="s">
        <v>86</v>
      </c>
      <c r="B67" s="329">
        <v>517</v>
      </c>
      <c r="C67" s="345" t="s">
        <v>152</v>
      </c>
      <c r="D67" s="312"/>
    </row>
    <row r="68" spans="1:4" ht="23.25">
      <c r="A68" s="328" t="s">
        <v>147</v>
      </c>
      <c r="B68" s="329">
        <v>509</v>
      </c>
      <c r="C68" s="345" t="s">
        <v>153</v>
      </c>
      <c r="D68" s="312"/>
    </row>
    <row r="69" spans="1:4" ht="23.25">
      <c r="A69" s="328" t="s">
        <v>57</v>
      </c>
      <c r="B69" s="329">
        <v>427</v>
      </c>
      <c r="C69" s="345" t="s">
        <v>154</v>
      </c>
      <c r="D69" s="312"/>
    </row>
    <row r="70" spans="1:4" ht="24" thickBot="1">
      <c r="A70" s="331" t="s">
        <v>7</v>
      </c>
      <c r="B70" s="332">
        <v>369</v>
      </c>
      <c r="C70" s="346" t="s">
        <v>155</v>
      </c>
      <c r="D70" s="312"/>
    </row>
    <row r="71" spans="1:4" ht="23.25">
      <c r="A71" s="312"/>
      <c r="B71" s="312"/>
      <c r="C71" s="312"/>
      <c r="D71" s="312"/>
    </row>
    <row r="72" spans="1:4" ht="24" thickBot="1">
      <c r="A72" s="319" t="s">
        <v>181</v>
      </c>
      <c r="B72" s="320"/>
      <c r="C72" s="320"/>
      <c r="D72" s="312"/>
    </row>
    <row r="73" spans="1:4" ht="23.25">
      <c r="A73" s="321" t="s">
        <v>171</v>
      </c>
      <c r="B73" s="314">
        <v>596</v>
      </c>
      <c r="C73" s="351" t="s">
        <v>151</v>
      </c>
      <c r="D73" s="312"/>
    </row>
    <row r="74" spans="1:4" ht="23.25">
      <c r="A74" s="322" t="s">
        <v>172</v>
      </c>
      <c r="B74" s="316">
        <v>588</v>
      </c>
      <c r="C74" s="352" t="s">
        <v>152</v>
      </c>
      <c r="D74" s="312"/>
    </row>
    <row r="75" spans="1:4" ht="23.25">
      <c r="A75" s="322" t="s">
        <v>173</v>
      </c>
      <c r="B75" s="316">
        <v>586</v>
      </c>
      <c r="C75" s="352" t="s">
        <v>153</v>
      </c>
      <c r="D75" s="312"/>
    </row>
    <row r="76" spans="1:4" ht="23.25">
      <c r="A76" s="322" t="s">
        <v>140</v>
      </c>
      <c r="B76" s="316">
        <v>566</v>
      </c>
      <c r="C76" s="352" t="s">
        <v>154</v>
      </c>
      <c r="D76" s="312"/>
    </row>
    <row r="77" spans="1:4" ht="23.25">
      <c r="A77" s="322" t="s">
        <v>78</v>
      </c>
      <c r="B77" s="316">
        <v>564</v>
      </c>
      <c r="C77" s="352" t="s">
        <v>155</v>
      </c>
      <c r="D77" s="312"/>
    </row>
    <row r="78" spans="1:4" ht="23.25">
      <c r="A78" s="322" t="s">
        <v>174</v>
      </c>
      <c r="B78" s="316">
        <v>556</v>
      </c>
      <c r="C78" s="352" t="s">
        <v>156</v>
      </c>
      <c r="D78" s="312"/>
    </row>
    <row r="79" spans="1:4" ht="23.25">
      <c r="A79" s="322" t="s">
        <v>91</v>
      </c>
      <c r="B79" s="316">
        <v>552</v>
      </c>
      <c r="C79" s="352" t="s">
        <v>157</v>
      </c>
      <c r="D79" s="312"/>
    </row>
    <row r="80" spans="1:4" ht="23.25">
      <c r="A80" s="322" t="s">
        <v>102</v>
      </c>
      <c r="B80" s="316">
        <v>542</v>
      </c>
      <c r="C80" s="352" t="s">
        <v>158</v>
      </c>
      <c r="D80" s="312"/>
    </row>
    <row r="81" spans="1:4" ht="23.25">
      <c r="A81" s="322" t="s">
        <v>22</v>
      </c>
      <c r="B81" s="316">
        <v>506</v>
      </c>
      <c r="C81" s="352" t="s">
        <v>159</v>
      </c>
      <c r="D81" s="312"/>
    </row>
    <row r="82" spans="1:4" ht="23.25">
      <c r="A82" s="322" t="s">
        <v>59</v>
      </c>
      <c r="B82" s="316">
        <v>487</v>
      </c>
      <c r="C82" s="352" t="s">
        <v>160</v>
      </c>
      <c r="D82" s="312"/>
    </row>
    <row r="83" spans="1:4" ht="24" thickBot="1">
      <c r="A83" s="323" t="s">
        <v>43</v>
      </c>
      <c r="B83" s="318">
        <v>437</v>
      </c>
      <c r="C83" s="353" t="s">
        <v>161</v>
      </c>
      <c r="D83" s="312"/>
    </row>
    <row r="84" spans="1:4" ht="23.25">
      <c r="A84" s="312"/>
      <c r="B84" s="312"/>
      <c r="C84" s="312"/>
      <c r="D84" s="312"/>
    </row>
    <row r="85" spans="1:4" ht="24" thickBot="1">
      <c r="A85" s="319" t="s">
        <v>182</v>
      </c>
      <c r="B85" s="320"/>
      <c r="C85" s="320"/>
      <c r="D85" s="312"/>
    </row>
    <row r="86" spans="1:4" ht="23.25">
      <c r="A86" s="321" t="s">
        <v>45</v>
      </c>
      <c r="B86" s="314">
        <v>598</v>
      </c>
      <c r="C86" s="351" t="s">
        <v>151</v>
      </c>
      <c r="D86" s="312"/>
    </row>
    <row r="87" spans="1:4" ht="23.25">
      <c r="A87" s="322" t="s">
        <v>25</v>
      </c>
      <c r="B87" s="316">
        <v>567</v>
      </c>
      <c r="C87" s="352" t="s">
        <v>152</v>
      </c>
      <c r="D87" s="312"/>
    </row>
    <row r="88" spans="1:4" ht="23.25">
      <c r="A88" s="322" t="s">
        <v>93</v>
      </c>
      <c r="B88" s="316">
        <v>530</v>
      </c>
      <c r="C88" s="352" t="s">
        <v>153</v>
      </c>
      <c r="D88" s="312"/>
    </row>
    <row r="89" spans="1:4" ht="23.25">
      <c r="A89" s="322" t="s">
        <v>60</v>
      </c>
      <c r="B89" s="316">
        <v>472</v>
      </c>
      <c r="C89" s="352" t="s">
        <v>154</v>
      </c>
      <c r="D89" s="312"/>
    </row>
    <row r="90" spans="1:4" ht="24" thickBot="1">
      <c r="A90" s="323" t="s">
        <v>121</v>
      </c>
      <c r="B90" s="318">
        <v>433</v>
      </c>
      <c r="C90" s="353" t="s">
        <v>155</v>
      </c>
      <c r="D90" s="312"/>
    </row>
    <row r="91" spans="1:4" ht="23.25">
      <c r="A91" s="312"/>
      <c r="B91" s="312"/>
      <c r="C91" s="312"/>
      <c r="D91" s="312"/>
    </row>
    <row r="92" spans="1:4" ht="24" thickBot="1">
      <c r="A92" s="319" t="s">
        <v>183</v>
      </c>
      <c r="B92" s="320"/>
      <c r="C92" s="312"/>
      <c r="D92" s="312"/>
    </row>
    <row r="93" spans="1:4" ht="23.25">
      <c r="A93" s="354" t="s">
        <v>93</v>
      </c>
      <c r="B93" s="314">
        <v>566</v>
      </c>
      <c r="C93" s="344" t="s">
        <v>151</v>
      </c>
      <c r="D93" s="312"/>
    </row>
    <row r="94" spans="1:4" ht="23.25">
      <c r="A94" s="355" t="s">
        <v>47</v>
      </c>
      <c r="B94" s="316">
        <v>465</v>
      </c>
      <c r="C94" s="345" t="s">
        <v>152</v>
      </c>
      <c r="D94" s="312"/>
    </row>
    <row r="95" spans="1:4" ht="23.25">
      <c r="A95" s="355" t="s">
        <v>30</v>
      </c>
      <c r="B95" s="316">
        <v>464</v>
      </c>
      <c r="C95" s="345" t="s">
        <v>153</v>
      </c>
      <c r="D95" s="312"/>
    </row>
    <row r="96" spans="1:4" ht="23.25">
      <c r="A96" s="355" t="s">
        <v>79</v>
      </c>
      <c r="B96" s="316">
        <v>437</v>
      </c>
      <c r="C96" s="345" t="s">
        <v>154</v>
      </c>
      <c r="D96" s="312"/>
    </row>
    <row r="97" spans="1:4" ht="24" thickBot="1">
      <c r="A97" s="356" t="s">
        <v>60</v>
      </c>
      <c r="B97" s="318">
        <v>331</v>
      </c>
      <c r="C97" s="346" t="s">
        <v>155</v>
      </c>
      <c r="D97" s="312"/>
    </row>
    <row r="98" spans="1:4" ht="23.25">
      <c r="A98" s="312"/>
      <c r="B98" s="312"/>
      <c r="C98" s="312"/>
      <c r="D98" s="312"/>
    </row>
    <row r="99" spans="1:4" ht="24" thickBot="1">
      <c r="A99" s="339" t="s">
        <v>184</v>
      </c>
      <c r="B99" s="312"/>
      <c r="C99" s="312"/>
      <c r="D99" s="312"/>
    </row>
    <row r="100" spans="1:4" ht="23.25">
      <c r="A100" s="325" t="s">
        <v>185</v>
      </c>
      <c r="B100" s="337">
        <v>4</v>
      </c>
      <c r="C100" s="337" t="s">
        <v>151</v>
      </c>
      <c r="D100" s="327">
        <v>557</v>
      </c>
    </row>
    <row r="101" spans="1:4" ht="23.25">
      <c r="A101" s="328" t="s">
        <v>186</v>
      </c>
      <c r="B101" s="336">
        <v>4</v>
      </c>
      <c r="C101" s="336" t="s">
        <v>152</v>
      </c>
      <c r="D101" s="330">
        <v>526</v>
      </c>
    </row>
    <row r="102" spans="1:4" ht="23.25">
      <c r="A102" s="341" t="s">
        <v>187</v>
      </c>
      <c r="B102" s="340">
        <v>4</v>
      </c>
      <c r="C102" s="340" t="s">
        <v>153</v>
      </c>
      <c r="D102" s="330">
        <v>516</v>
      </c>
    </row>
    <row r="103" spans="1:4" ht="24" thickBot="1">
      <c r="A103" s="342" t="s">
        <v>188</v>
      </c>
      <c r="B103" s="343">
        <v>4</v>
      </c>
      <c r="C103" s="343" t="s">
        <v>154</v>
      </c>
      <c r="D103" s="333">
        <v>509</v>
      </c>
    </row>
    <row r="104" spans="1:4" ht="23.25">
      <c r="A104" s="312"/>
      <c r="B104" s="312"/>
      <c r="C104" s="312"/>
      <c r="D104" s="312"/>
    </row>
    <row r="105" spans="1:4" ht="24" thickBot="1">
      <c r="A105" s="339" t="s">
        <v>189</v>
      </c>
      <c r="B105" s="312"/>
      <c r="C105" s="312"/>
      <c r="D105" s="312"/>
    </row>
    <row r="106" spans="1:4" ht="23.25">
      <c r="A106" s="325" t="s">
        <v>190</v>
      </c>
      <c r="B106" s="337">
        <v>6</v>
      </c>
      <c r="C106" s="337" t="s">
        <v>151</v>
      </c>
      <c r="D106" s="327">
        <v>566</v>
      </c>
    </row>
    <row r="107" spans="1:4" ht="24" thickBot="1">
      <c r="A107" s="331" t="s">
        <v>191</v>
      </c>
      <c r="B107" s="338">
        <v>6</v>
      </c>
      <c r="C107" s="338" t="s">
        <v>152</v>
      </c>
      <c r="D107" s="333">
        <v>520</v>
      </c>
    </row>
    <row r="108" spans="1:4" ht="23.25">
      <c r="A108" s="312"/>
      <c r="B108" s="312"/>
      <c r="C108" s="312"/>
      <c r="D108" s="312"/>
    </row>
    <row r="109" spans="1:4" ht="24" thickBot="1">
      <c r="A109" s="339" t="s">
        <v>192</v>
      </c>
      <c r="B109" s="312"/>
      <c r="C109" s="312"/>
      <c r="D109" s="312"/>
    </row>
    <row r="110" spans="1:4" ht="24" thickBot="1">
      <c r="A110" s="334" t="s">
        <v>193</v>
      </c>
      <c r="B110" s="335">
        <v>30</v>
      </c>
      <c r="C110" s="312"/>
      <c r="D110" s="312"/>
    </row>
    <row r="111" spans="1:4" ht="23.25">
      <c r="A111" s="312"/>
      <c r="B111" s="312"/>
      <c r="C111" s="312"/>
      <c r="D111" s="312"/>
    </row>
    <row r="112" spans="1:4" ht="24" thickBot="1">
      <c r="A112" s="339" t="s">
        <v>194</v>
      </c>
      <c r="B112" s="312"/>
      <c r="C112" s="312"/>
      <c r="D112" s="312"/>
    </row>
    <row r="113" spans="1:4" ht="24" thickBot="1">
      <c r="A113" s="334" t="s">
        <v>195</v>
      </c>
      <c r="B113" s="335">
        <v>33</v>
      </c>
      <c r="C113" s="312"/>
      <c r="D113" s="312"/>
    </row>
    <row r="114" spans="1:4" ht="23.25">
      <c r="A114" s="312"/>
      <c r="B114" s="312"/>
      <c r="C114" s="312"/>
      <c r="D114" s="312"/>
    </row>
    <row r="115" spans="1:4" ht="23.25">
      <c r="A115" s="312"/>
      <c r="B115" s="312"/>
      <c r="C115" s="312"/>
      <c r="D115" s="312"/>
    </row>
    <row r="116" spans="1:4" ht="23.25">
      <c r="A116" s="312"/>
      <c r="B116" s="312"/>
      <c r="C116" s="312"/>
      <c r="D116" s="312"/>
    </row>
    <row r="117" spans="1:4" ht="23.25">
      <c r="A117" s="312"/>
      <c r="B117" s="312"/>
      <c r="C117" s="312"/>
      <c r="D117" s="312"/>
    </row>
    <row r="118" spans="1:4" ht="23.25">
      <c r="A118" s="312"/>
      <c r="B118" s="312"/>
      <c r="C118" s="312"/>
      <c r="D118" s="312"/>
    </row>
    <row r="119" spans="1:4" ht="23.25">
      <c r="A119" s="312"/>
      <c r="B119" s="312"/>
      <c r="C119" s="312"/>
      <c r="D119" s="312"/>
    </row>
    <row r="120" spans="1:4" ht="23.25">
      <c r="A120" s="312"/>
      <c r="B120" s="312"/>
      <c r="C120" s="312"/>
      <c r="D120" s="312"/>
    </row>
    <row r="121" spans="1:4" ht="23.25">
      <c r="A121" s="312"/>
      <c r="B121" s="312"/>
      <c r="C121" s="312"/>
      <c r="D121" s="312"/>
    </row>
    <row r="122" spans="1:4" ht="23.25">
      <c r="A122" s="312"/>
      <c r="B122" s="312"/>
      <c r="C122" s="312"/>
      <c r="D122" s="312"/>
    </row>
    <row r="123" spans="1:4" ht="23.25">
      <c r="A123" s="312"/>
      <c r="B123" s="312"/>
      <c r="C123" s="312"/>
      <c r="D123" s="312"/>
    </row>
    <row r="124" spans="1:4" ht="23.25">
      <c r="A124" s="312"/>
      <c r="B124" s="312"/>
      <c r="C124" s="312"/>
      <c r="D124" s="312"/>
    </row>
    <row r="125" spans="1:4" ht="23.25">
      <c r="A125" s="312"/>
      <c r="B125" s="312"/>
      <c r="C125" s="312"/>
      <c r="D125" s="312"/>
    </row>
    <row r="126" spans="1:4" ht="23.25">
      <c r="A126" s="312"/>
      <c r="B126" s="312"/>
      <c r="C126" s="312"/>
      <c r="D126" s="312"/>
    </row>
    <row r="127" spans="1:4" ht="23.25">
      <c r="A127" s="312"/>
      <c r="B127" s="312"/>
      <c r="C127" s="312"/>
      <c r="D127" s="312"/>
    </row>
    <row r="128" spans="1:4" ht="23.25">
      <c r="A128" s="312"/>
      <c r="B128" s="312"/>
      <c r="C128" s="312"/>
      <c r="D128" s="312"/>
    </row>
    <row r="129" spans="1:4" ht="23.25">
      <c r="A129" s="312"/>
      <c r="B129" s="312"/>
      <c r="C129" s="312"/>
      <c r="D129" s="312"/>
    </row>
    <row r="130" spans="1:4" ht="23.25">
      <c r="A130" s="312"/>
      <c r="B130" s="312"/>
      <c r="C130" s="312"/>
      <c r="D130" s="312"/>
    </row>
    <row r="131" spans="1:4" ht="23.25">
      <c r="A131" s="312"/>
      <c r="B131" s="312"/>
      <c r="C131" s="312"/>
      <c r="D131" s="312"/>
    </row>
    <row r="132" spans="1:4" ht="23.25">
      <c r="A132" s="312"/>
      <c r="B132" s="312"/>
      <c r="C132" s="312"/>
      <c r="D132" s="312"/>
    </row>
    <row r="133" spans="1:4" ht="23.25">
      <c r="A133" s="312"/>
      <c r="B133" s="312"/>
      <c r="C133" s="312"/>
      <c r="D133" s="312"/>
    </row>
    <row r="134" spans="1:4" ht="23.25">
      <c r="A134" s="312"/>
      <c r="B134" s="312"/>
      <c r="C134" s="312"/>
      <c r="D134" s="312"/>
    </row>
    <row r="135" spans="1:4" ht="23.25">
      <c r="A135" s="312"/>
      <c r="B135" s="312"/>
      <c r="C135" s="312"/>
      <c r="D135" s="312"/>
    </row>
    <row r="136" spans="1:4" ht="23.25">
      <c r="A136" s="312"/>
      <c r="B136" s="312"/>
      <c r="C136" s="312"/>
      <c r="D136" s="312"/>
    </row>
    <row r="137" spans="1:4" ht="23.25">
      <c r="A137" s="312"/>
      <c r="B137" s="312"/>
      <c r="C137" s="312"/>
      <c r="D137" s="312"/>
    </row>
    <row r="138" spans="1:4" ht="23.25">
      <c r="A138" s="312"/>
      <c r="B138" s="312"/>
      <c r="C138" s="312"/>
      <c r="D138" s="312"/>
    </row>
    <row r="139" spans="1:4" ht="23.25">
      <c r="A139" s="312"/>
      <c r="B139" s="312"/>
      <c r="C139" s="312"/>
      <c r="D139" s="312"/>
    </row>
    <row r="140" spans="1:4" ht="23.25">
      <c r="A140" s="312"/>
      <c r="B140" s="312"/>
      <c r="C140" s="312"/>
      <c r="D140" s="312"/>
    </row>
    <row r="141" spans="1:4" ht="23.25">
      <c r="A141" s="312"/>
      <c r="B141" s="312"/>
      <c r="C141" s="312"/>
      <c r="D141" s="312"/>
    </row>
    <row r="142" spans="1:4" ht="23.25">
      <c r="A142" s="312"/>
      <c r="B142" s="312"/>
      <c r="C142" s="312"/>
      <c r="D142" s="312"/>
    </row>
    <row r="143" spans="1:4" ht="23.25">
      <c r="A143" s="312"/>
      <c r="B143" s="312"/>
      <c r="C143" s="312"/>
      <c r="D143" s="312"/>
    </row>
    <row r="144" spans="1:4" ht="23.25">
      <c r="A144" s="312"/>
      <c r="B144" s="312"/>
      <c r="C144" s="312"/>
      <c r="D144" s="312"/>
    </row>
    <row r="145" spans="1:4" ht="23.25">
      <c r="A145" s="312"/>
      <c r="B145" s="312"/>
      <c r="C145" s="312"/>
      <c r="D145" s="312"/>
    </row>
    <row r="146" spans="1:4" ht="23.25">
      <c r="A146" s="312"/>
      <c r="B146" s="312"/>
      <c r="C146" s="312"/>
      <c r="D146" s="312"/>
    </row>
    <row r="147" spans="1:4" ht="23.25">
      <c r="A147" s="312"/>
      <c r="B147" s="312"/>
      <c r="C147" s="312"/>
      <c r="D147" s="312"/>
    </row>
    <row r="148" spans="1:4" ht="23.25">
      <c r="A148" s="312"/>
      <c r="B148" s="312"/>
      <c r="C148" s="312"/>
      <c r="D148" s="312"/>
    </row>
    <row r="149" spans="1:4" ht="23.25">
      <c r="A149" s="312"/>
      <c r="B149" s="312"/>
      <c r="C149" s="312"/>
      <c r="D149" s="312"/>
    </row>
  </sheetData>
  <sheetProtection/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D7" sqref="D7"/>
    </sheetView>
  </sheetViews>
  <sheetFormatPr defaultColWidth="11.5546875" defaultRowHeight="15"/>
  <cols>
    <col min="1" max="1" width="5.4453125" style="0" customWidth="1"/>
    <col min="2" max="2" width="12.77734375" style="0" bestFit="1" customWidth="1"/>
    <col min="5" max="5" width="8.21484375" style="14" customWidth="1"/>
    <col min="6" max="6" width="17.77734375" style="1" bestFit="1" customWidth="1"/>
    <col min="7" max="7" width="14.4453125" style="1" bestFit="1" customWidth="1"/>
    <col min="8" max="8" width="6.77734375" style="0" bestFit="1" customWidth="1"/>
    <col min="9" max="9" width="6.21484375" style="0" bestFit="1" customWidth="1"/>
  </cols>
  <sheetData>
    <row r="1" spans="1:9" s="2" customFormat="1" ht="15.75">
      <c r="A1" s="2" t="s">
        <v>114</v>
      </c>
      <c r="B1" s="359" t="s">
        <v>0</v>
      </c>
      <c r="C1" s="360" t="s">
        <v>1</v>
      </c>
      <c r="D1" s="360" t="s">
        <v>196</v>
      </c>
      <c r="E1" s="361" t="s">
        <v>2</v>
      </c>
      <c r="F1" s="365" t="s">
        <v>9</v>
      </c>
      <c r="G1" s="365" t="s">
        <v>3</v>
      </c>
      <c r="H1" s="360" t="s">
        <v>5</v>
      </c>
      <c r="I1" s="364" t="s">
        <v>4</v>
      </c>
    </row>
    <row r="2" spans="1:9" ht="15">
      <c r="A2" t="s">
        <v>151</v>
      </c>
      <c r="B2" s="6" t="s">
        <v>32</v>
      </c>
      <c r="C2" s="4" t="s">
        <v>23</v>
      </c>
      <c r="D2" s="4" t="s">
        <v>197</v>
      </c>
      <c r="E2" s="15">
        <v>461</v>
      </c>
      <c r="F2" s="5">
        <f aca="true" t="shared" si="0" ref="F2:F12">E2*25/100</f>
        <v>115.25</v>
      </c>
      <c r="G2" s="5">
        <f aca="true" t="shared" si="1" ref="G2:G12">E2+F2</f>
        <v>576.25</v>
      </c>
      <c r="H2" s="15">
        <v>2</v>
      </c>
      <c r="I2" s="302">
        <v>2</v>
      </c>
    </row>
    <row r="3" spans="1:9" ht="15">
      <c r="A3" t="s">
        <v>152</v>
      </c>
      <c r="B3" s="6" t="s">
        <v>62</v>
      </c>
      <c r="C3" s="4" t="s">
        <v>63</v>
      </c>
      <c r="D3" s="4" t="s">
        <v>201</v>
      </c>
      <c r="E3" s="15">
        <v>461</v>
      </c>
      <c r="F3" s="5">
        <f t="shared" si="0"/>
        <v>115.25</v>
      </c>
      <c r="G3" s="5">
        <f t="shared" si="1"/>
        <v>576.25</v>
      </c>
      <c r="H3" s="15">
        <v>1</v>
      </c>
      <c r="I3" s="302">
        <v>1</v>
      </c>
    </row>
    <row r="4" spans="1:9" ht="15">
      <c r="A4" t="s">
        <v>153</v>
      </c>
      <c r="B4" s="6" t="s">
        <v>10</v>
      </c>
      <c r="C4" s="4" t="s">
        <v>11</v>
      </c>
      <c r="D4" s="4" t="s">
        <v>199</v>
      </c>
      <c r="E4" s="15">
        <v>440</v>
      </c>
      <c r="F4" s="5">
        <f t="shared" si="0"/>
        <v>110</v>
      </c>
      <c r="G4" s="5">
        <f t="shared" si="1"/>
        <v>550</v>
      </c>
      <c r="H4" s="15">
        <v>0</v>
      </c>
      <c r="I4" s="302">
        <v>1</v>
      </c>
    </row>
    <row r="5" spans="1:9" ht="15">
      <c r="A5" t="s">
        <v>154</v>
      </c>
      <c r="B5" s="13" t="s">
        <v>51</v>
      </c>
      <c r="C5" s="12" t="s">
        <v>52</v>
      </c>
      <c r="D5" s="12" t="s">
        <v>204</v>
      </c>
      <c r="E5" s="15">
        <v>433</v>
      </c>
      <c r="F5" s="5">
        <f t="shared" si="0"/>
        <v>108.25</v>
      </c>
      <c r="G5" s="5">
        <f t="shared" si="1"/>
        <v>541.25</v>
      </c>
      <c r="H5" s="15">
        <v>2</v>
      </c>
      <c r="I5" s="302">
        <v>2</v>
      </c>
    </row>
    <row r="6" spans="1:9" ht="15.75" thickBot="1">
      <c r="A6" t="s">
        <v>155</v>
      </c>
      <c r="B6" s="7" t="s">
        <v>96</v>
      </c>
      <c r="C6" s="8" t="s">
        <v>97</v>
      </c>
      <c r="D6" s="8" t="s">
        <v>198</v>
      </c>
      <c r="E6" s="16">
        <v>417</v>
      </c>
      <c r="F6" s="9">
        <f t="shared" si="0"/>
        <v>104.25</v>
      </c>
      <c r="G6" s="9">
        <f t="shared" si="1"/>
        <v>521.25</v>
      </c>
      <c r="H6" s="16">
        <v>1</v>
      </c>
      <c r="I6" s="305">
        <v>11</v>
      </c>
    </row>
    <row r="7" spans="1:9" ht="15">
      <c r="A7" t="s">
        <v>156</v>
      </c>
      <c r="B7" s="6" t="s">
        <v>35</v>
      </c>
      <c r="C7" s="4" t="s">
        <v>13</v>
      </c>
      <c r="D7" s="4" t="s">
        <v>197</v>
      </c>
      <c r="E7" s="15">
        <v>403</v>
      </c>
      <c r="F7" s="5">
        <f t="shared" si="0"/>
        <v>100.75</v>
      </c>
      <c r="G7" s="5">
        <f t="shared" si="1"/>
        <v>503.75</v>
      </c>
      <c r="H7" s="15">
        <v>1</v>
      </c>
      <c r="I7" s="302">
        <v>9</v>
      </c>
    </row>
    <row r="8" spans="1:9" ht="15">
      <c r="A8" t="s">
        <v>157</v>
      </c>
      <c r="B8" s="6" t="s">
        <v>68</v>
      </c>
      <c r="C8" s="4" t="s">
        <v>69</v>
      </c>
      <c r="D8" s="4" t="s">
        <v>201</v>
      </c>
      <c r="E8" s="15">
        <v>399</v>
      </c>
      <c r="F8" s="5">
        <f t="shared" si="0"/>
        <v>99.75</v>
      </c>
      <c r="G8" s="5">
        <f t="shared" si="1"/>
        <v>498.75</v>
      </c>
      <c r="H8" s="15">
        <v>1</v>
      </c>
      <c r="I8" s="302">
        <v>8</v>
      </c>
    </row>
    <row r="9" spans="1:9" ht="15">
      <c r="A9" t="s">
        <v>158</v>
      </c>
      <c r="B9" s="6" t="s">
        <v>76</v>
      </c>
      <c r="C9" s="4" t="s">
        <v>77</v>
      </c>
      <c r="D9" s="4" t="s">
        <v>202</v>
      </c>
      <c r="E9" s="15">
        <v>377</v>
      </c>
      <c r="F9" s="5">
        <f t="shared" si="0"/>
        <v>94.25</v>
      </c>
      <c r="G9" s="5">
        <f t="shared" si="1"/>
        <v>471.25</v>
      </c>
      <c r="H9" s="15">
        <v>2</v>
      </c>
      <c r="I9" s="302">
        <v>14</v>
      </c>
    </row>
    <row r="10" spans="1:9" ht="15">
      <c r="A10" t="s">
        <v>159</v>
      </c>
      <c r="B10" s="6" t="s">
        <v>88</v>
      </c>
      <c r="C10" s="4" t="s">
        <v>23</v>
      </c>
      <c r="D10" s="4" t="s">
        <v>205</v>
      </c>
      <c r="E10" s="15">
        <v>367</v>
      </c>
      <c r="F10" s="5">
        <f t="shared" si="0"/>
        <v>91.75</v>
      </c>
      <c r="G10" s="5">
        <f t="shared" si="1"/>
        <v>458.75</v>
      </c>
      <c r="H10" s="15">
        <v>0</v>
      </c>
      <c r="I10" s="302">
        <v>15</v>
      </c>
    </row>
    <row r="11" spans="1:9" ht="15">
      <c r="A11" t="s">
        <v>160</v>
      </c>
      <c r="B11" s="6" t="s">
        <v>36</v>
      </c>
      <c r="C11" s="4" t="s">
        <v>37</v>
      </c>
      <c r="D11" s="4" t="s">
        <v>197</v>
      </c>
      <c r="E11" s="15">
        <v>339</v>
      </c>
      <c r="F11" s="5">
        <f t="shared" si="0"/>
        <v>84.75</v>
      </c>
      <c r="G11" s="5">
        <f t="shared" si="1"/>
        <v>423.75</v>
      </c>
      <c r="H11" s="15">
        <v>0</v>
      </c>
      <c r="I11" s="302">
        <v>22</v>
      </c>
    </row>
    <row r="12" spans="1:9" ht="15">
      <c r="A12" t="s">
        <v>161</v>
      </c>
      <c r="B12" s="6" t="s">
        <v>12</v>
      </c>
      <c r="C12" s="4" t="s">
        <v>13</v>
      </c>
      <c r="D12" s="4" t="s">
        <v>199</v>
      </c>
      <c r="E12" s="15">
        <v>273</v>
      </c>
      <c r="F12" s="5">
        <f t="shared" si="0"/>
        <v>68.25</v>
      </c>
      <c r="G12" s="5">
        <f t="shared" si="1"/>
        <v>341.25</v>
      </c>
      <c r="H12" s="15">
        <v>0</v>
      </c>
      <c r="I12" s="302">
        <v>33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D9" sqref="D9"/>
    </sheetView>
  </sheetViews>
  <sheetFormatPr defaultColWidth="11.5546875" defaultRowHeight="15"/>
  <cols>
    <col min="1" max="1" width="6.88671875" style="0" customWidth="1"/>
    <col min="2" max="2" width="11.6640625" style="0" bestFit="1" customWidth="1"/>
    <col min="3" max="3" width="12.99609375" style="0" bestFit="1" customWidth="1"/>
    <col min="4" max="4" width="12.99609375" style="0" customWidth="1"/>
    <col min="5" max="5" width="7.88671875" style="14" customWidth="1"/>
    <col min="6" max="6" width="18.10546875" style="1" bestFit="1" customWidth="1"/>
    <col min="7" max="7" width="14.4453125" style="1" bestFit="1" customWidth="1"/>
    <col min="8" max="8" width="6.77734375" style="0" bestFit="1" customWidth="1"/>
    <col min="9" max="9" width="6.10546875" style="0" bestFit="1" customWidth="1"/>
  </cols>
  <sheetData>
    <row r="1" spans="1:9" s="2" customFormat="1" ht="15.75">
      <c r="A1" s="2" t="s">
        <v>114</v>
      </c>
      <c r="B1" s="359" t="s">
        <v>0</v>
      </c>
      <c r="C1" s="360" t="s">
        <v>1</v>
      </c>
      <c r="D1" s="360" t="s">
        <v>196</v>
      </c>
      <c r="E1" s="361" t="s">
        <v>2</v>
      </c>
      <c r="F1" s="365" t="s">
        <v>14</v>
      </c>
      <c r="G1" s="365" t="s">
        <v>3</v>
      </c>
      <c r="H1" s="360" t="s">
        <v>5</v>
      </c>
      <c r="I1" s="364" t="s">
        <v>4</v>
      </c>
    </row>
    <row r="2" spans="1:9" ht="15">
      <c r="A2" t="s">
        <v>151</v>
      </c>
      <c r="B2" s="6" t="s">
        <v>38</v>
      </c>
      <c r="C2" s="4" t="s">
        <v>29</v>
      </c>
      <c r="D2" s="4" t="s">
        <v>197</v>
      </c>
      <c r="E2" s="15">
        <v>543</v>
      </c>
      <c r="F2" s="5">
        <f aca="true" t="shared" si="0" ref="F2:F10">E2*15/100</f>
        <v>81.45</v>
      </c>
      <c r="G2" s="5">
        <f aca="true" t="shared" si="1" ref="G2:G10">E2+F2</f>
        <v>624.45</v>
      </c>
      <c r="H2" s="15">
        <v>3</v>
      </c>
      <c r="I2" s="302">
        <v>0</v>
      </c>
    </row>
    <row r="3" spans="1:9" ht="15">
      <c r="A3" t="s">
        <v>152</v>
      </c>
      <c r="B3" s="6" t="s">
        <v>64</v>
      </c>
      <c r="C3" s="4" t="s">
        <v>65</v>
      </c>
      <c r="D3" s="4" t="s">
        <v>201</v>
      </c>
      <c r="E3" s="15">
        <v>528</v>
      </c>
      <c r="F3" s="5">
        <f t="shared" si="0"/>
        <v>79.2</v>
      </c>
      <c r="G3" s="5">
        <f t="shared" si="1"/>
        <v>607.2</v>
      </c>
      <c r="H3" s="15">
        <v>3</v>
      </c>
      <c r="I3" s="302">
        <v>0</v>
      </c>
    </row>
    <row r="4" spans="1:9" ht="15">
      <c r="A4" t="s">
        <v>153</v>
      </c>
      <c r="B4" s="13" t="s">
        <v>53</v>
      </c>
      <c r="C4" s="12" t="s">
        <v>54</v>
      </c>
      <c r="D4" s="12" t="s">
        <v>204</v>
      </c>
      <c r="E4" s="15">
        <v>526</v>
      </c>
      <c r="F4" s="5">
        <f t="shared" si="0"/>
        <v>78.9</v>
      </c>
      <c r="G4" s="5">
        <f t="shared" si="1"/>
        <v>604.9</v>
      </c>
      <c r="H4" s="15">
        <v>4</v>
      </c>
      <c r="I4" s="302">
        <v>0</v>
      </c>
    </row>
    <row r="5" spans="1:9" ht="15.75" thickBot="1">
      <c r="A5" t="s">
        <v>154</v>
      </c>
      <c r="B5" s="7" t="s">
        <v>104</v>
      </c>
      <c r="C5" s="8" t="s">
        <v>105</v>
      </c>
      <c r="D5" s="8" t="s">
        <v>203</v>
      </c>
      <c r="E5" s="16">
        <v>524</v>
      </c>
      <c r="F5" s="9">
        <f t="shared" si="0"/>
        <v>78.6</v>
      </c>
      <c r="G5" s="9">
        <f t="shared" si="1"/>
        <v>602.6</v>
      </c>
      <c r="H5" s="16">
        <v>2</v>
      </c>
      <c r="I5" s="305">
        <v>2</v>
      </c>
    </row>
    <row r="6" spans="1:9" ht="15">
      <c r="A6" t="s">
        <v>155</v>
      </c>
      <c r="B6" s="6" t="s">
        <v>134</v>
      </c>
      <c r="C6" s="4" t="s">
        <v>135</v>
      </c>
      <c r="D6" s="4" t="s">
        <v>202</v>
      </c>
      <c r="E6" s="15">
        <v>516</v>
      </c>
      <c r="F6" s="5">
        <f t="shared" si="0"/>
        <v>77.4</v>
      </c>
      <c r="G6" s="5">
        <f t="shared" si="1"/>
        <v>593.4</v>
      </c>
      <c r="H6" s="15">
        <v>4</v>
      </c>
      <c r="I6" s="302">
        <v>2</v>
      </c>
    </row>
    <row r="7" spans="1:9" ht="15">
      <c r="A7" t="s">
        <v>156</v>
      </c>
      <c r="B7" s="238" t="s">
        <v>148</v>
      </c>
      <c r="C7" s="239" t="s">
        <v>149</v>
      </c>
      <c r="D7" s="239" t="s">
        <v>203</v>
      </c>
      <c r="E7" s="240">
        <v>491</v>
      </c>
      <c r="F7" s="5">
        <f t="shared" si="0"/>
        <v>73.65</v>
      </c>
      <c r="G7" s="5">
        <f t="shared" si="1"/>
        <v>564.65</v>
      </c>
      <c r="H7" s="15">
        <v>1</v>
      </c>
      <c r="I7" s="302">
        <v>3</v>
      </c>
    </row>
    <row r="8" spans="1:9" ht="15">
      <c r="A8" t="s">
        <v>157</v>
      </c>
      <c r="B8" s="6" t="s">
        <v>81</v>
      </c>
      <c r="C8" s="4" t="s">
        <v>80</v>
      </c>
      <c r="D8" s="4" t="s">
        <v>200</v>
      </c>
      <c r="E8" s="15">
        <v>438</v>
      </c>
      <c r="F8" s="5">
        <f t="shared" si="0"/>
        <v>65.7</v>
      </c>
      <c r="G8" s="5">
        <f t="shared" si="1"/>
        <v>503.7</v>
      </c>
      <c r="H8" s="15">
        <v>2</v>
      </c>
      <c r="I8" s="302">
        <v>6</v>
      </c>
    </row>
    <row r="9" spans="1:9" ht="15">
      <c r="A9" t="s">
        <v>158</v>
      </c>
      <c r="B9" s="6" t="s">
        <v>39</v>
      </c>
      <c r="C9" s="4" t="s">
        <v>40</v>
      </c>
      <c r="D9" s="4" t="s">
        <v>197</v>
      </c>
      <c r="E9" s="15">
        <v>422</v>
      </c>
      <c r="F9" s="5">
        <f t="shared" si="0"/>
        <v>63.3</v>
      </c>
      <c r="G9" s="5">
        <f t="shared" si="1"/>
        <v>485.3</v>
      </c>
      <c r="H9" s="15">
        <v>2</v>
      </c>
      <c r="I9" s="302">
        <v>3</v>
      </c>
    </row>
    <row r="10" spans="1:9" ht="15">
      <c r="A10" t="s">
        <v>159</v>
      </c>
      <c r="B10" s="6" t="s">
        <v>82</v>
      </c>
      <c r="C10" s="4" t="s">
        <v>83</v>
      </c>
      <c r="D10" s="4" t="s">
        <v>200</v>
      </c>
      <c r="E10" s="15">
        <v>421</v>
      </c>
      <c r="F10" s="5">
        <f t="shared" si="0"/>
        <v>63.15</v>
      </c>
      <c r="G10" s="5">
        <f t="shared" si="1"/>
        <v>484.15</v>
      </c>
      <c r="H10" s="15">
        <v>1</v>
      </c>
      <c r="I10" s="302">
        <v>7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D2" sqref="D2"/>
    </sheetView>
  </sheetViews>
  <sheetFormatPr defaultColWidth="11.5546875" defaultRowHeight="15"/>
  <cols>
    <col min="1" max="1" width="5.6640625" style="0" customWidth="1"/>
    <col min="2" max="2" width="11.21484375" style="0" bestFit="1" customWidth="1"/>
    <col min="3" max="3" width="10.99609375" style="0" bestFit="1" customWidth="1"/>
    <col min="4" max="4" width="12.5546875" style="0" customWidth="1"/>
    <col min="5" max="5" width="9.4453125" style="14" customWidth="1"/>
    <col min="6" max="6" width="17.77734375" style="1" bestFit="1" customWidth="1"/>
    <col min="7" max="7" width="13.99609375" style="1" bestFit="1" customWidth="1"/>
    <col min="8" max="8" width="6.77734375" style="0" bestFit="1" customWidth="1"/>
    <col min="9" max="9" width="6.10546875" style="0" bestFit="1" customWidth="1"/>
  </cols>
  <sheetData>
    <row r="1" spans="1:9" s="2" customFormat="1" ht="15.75">
      <c r="A1" s="2" t="s">
        <v>114</v>
      </c>
      <c r="B1" s="359" t="s">
        <v>0</v>
      </c>
      <c r="C1" s="360" t="s">
        <v>1</v>
      </c>
      <c r="D1" s="360" t="s">
        <v>196</v>
      </c>
      <c r="E1" s="361" t="s">
        <v>2</v>
      </c>
      <c r="F1" s="365" t="s">
        <v>15</v>
      </c>
      <c r="G1" s="365" t="s">
        <v>3</v>
      </c>
      <c r="H1" s="360" t="s">
        <v>5</v>
      </c>
      <c r="I1" s="364" t="s">
        <v>4</v>
      </c>
    </row>
    <row r="2" spans="1:9" ht="15.75" thickBot="1">
      <c r="A2" t="s">
        <v>151</v>
      </c>
      <c r="B2" s="7" t="s">
        <v>109</v>
      </c>
      <c r="C2" s="8" t="s">
        <v>110</v>
      </c>
      <c r="D2" s="8" t="s">
        <v>207</v>
      </c>
      <c r="E2" s="16">
        <v>557</v>
      </c>
      <c r="F2" s="9">
        <f aca="true" t="shared" si="0" ref="F2:F11">E2*10/100</f>
        <v>55.7</v>
      </c>
      <c r="G2" s="9">
        <f aca="true" t="shared" si="1" ref="G2:G11">E2+F2</f>
        <v>612.7</v>
      </c>
      <c r="H2" s="16">
        <v>2</v>
      </c>
      <c r="I2" s="305">
        <v>0</v>
      </c>
    </row>
    <row r="3" spans="1:9" ht="15">
      <c r="A3" t="s">
        <v>152</v>
      </c>
      <c r="B3" s="236" t="s">
        <v>66</v>
      </c>
      <c r="C3" s="4" t="s">
        <v>67</v>
      </c>
      <c r="D3" s="4" t="s">
        <v>201</v>
      </c>
      <c r="E3" s="15">
        <v>552</v>
      </c>
      <c r="F3" s="5">
        <f t="shared" si="0"/>
        <v>55.2</v>
      </c>
      <c r="G3" s="5">
        <f t="shared" si="1"/>
        <v>607.2</v>
      </c>
      <c r="H3" s="15">
        <v>3</v>
      </c>
      <c r="I3" s="302">
        <v>0</v>
      </c>
    </row>
    <row r="4" spans="1:9" ht="15">
      <c r="A4" t="s">
        <v>153</v>
      </c>
      <c r="B4" s="6" t="s">
        <v>104</v>
      </c>
      <c r="C4" s="4" t="s">
        <v>106</v>
      </c>
      <c r="D4" s="4" t="s">
        <v>203</v>
      </c>
      <c r="E4" s="15">
        <v>534</v>
      </c>
      <c r="F4" s="5">
        <f t="shared" si="0"/>
        <v>53.4</v>
      </c>
      <c r="G4" s="5">
        <f t="shared" si="1"/>
        <v>587.4</v>
      </c>
      <c r="H4" s="15">
        <v>0</v>
      </c>
      <c r="I4" s="302">
        <v>0</v>
      </c>
    </row>
    <row r="5" spans="1:9" ht="15">
      <c r="A5" t="s">
        <v>154</v>
      </c>
      <c r="B5" s="13" t="s">
        <v>55</v>
      </c>
      <c r="C5" s="12" t="s">
        <v>56</v>
      </c>
      <c r="D5" s="12" t="s">
        <v>204</v>
      </c>
      <c r="E5" s="15">
        <v>520</v>
      </c>
      <c r="F5" s="5">
        <f t="shared" si="0"/>
        <v>52</v>
      </c>
      <c r="G5" s="5">
        <f t="shared" si="1"/>
        <v>572</v>
      </c>
      <c r="H5" s="15">
        <v>6</v>
      </c>
      <c r="I5" s="302">
        <v>0</v>
      </c>
    </row>
    <row r="6" spans="1:9" ht="15">
      <c r="A6" t="s">
        <v>155</v>
      </c>
      <c r="B6" s="6" t="s">
        <v>16</v>
      </c>
      <c r="C6" s="4" t="s">
        <v>17</v>
      </c>
      <c r="D6" s="4" t="s">
        <v>205</v>
      </c>
      <c r="E6" s="15">
        <v>513</v>
      </c>
      <c r="F6" s="5">
        <f t="shared" si="0"/>
        <v>51.3</v>
      </c>
      <c r="G6" s="5">
        <f t="shared" si="1"/>
        <v>564.3</v>
      </c>
      <c r="H6" s="15">
        <v>1</v>
      </c>
      <c r="I6" s="302">
        <v>1</v>
      </c>
    </row>
    <row r="7" spans="1:9" ht="15">
      <c r="A7" t="s">
        <v>156</v>
      </c>
      <c r="B7" s="6" t="s">
        <v>18</v>
      </c>
      <c r="C7" s="4" t="s">
        <v>19</v>
      </c>
      <c r="D7" s="4" t="s">
        <v>199</v>
      </c>
      <c r="E7" s="15">
        <v>513</v>
      </c>
      <c r="F7" s="5">
        <f t="shared" si="0"/>
        <v>51.3</v>
      </c>
      <c r="G7" s="5">
        <f t="shared" si="1"/>
        <v>564.3</v>
      </c>
      <c r="H7" s="15">
        <v>1</v>
      </c>
      <c r="I7" s="302">
        <v>4</v>
      </c>
    </row>
    <row r="8" spans="1:9" ht="15">
      <c r="A8" t="s">
        <v>157</v>
      </c>
      <c r="B8" s="6" t="s">
        <v>41</v>
      </c>
      <c r="C8" s="4" t="s">
        <v>42</v>
      </c>
      <c r="D8" s="4" t="s">
        <v>197</v>
      </c>
      <c r="E8" s="15">
        <v>484</v>
      </c>
      <c r="F8" s="5">
        <f t="shared" si="0"/>
        <v>48.4</v>
      </c>
      <c r="G8" s="5">
        <f t="shared" si="1"/>
        <v>532.4</v>
      </c>
      <c r="H8" s="15">
        <v>1</v>
      </c>
      <c r="I8" s="302">
        <v>0</v>
      </c>
    </row>
    <row r="9" spans="1:9" ht="15">
      <c r="A9" t="s">
        <v>158</v>
      </c>
      <c r="B9" s="6" t="s">
        <v>84</v>
      </c>
      <c r="C9" s="4" t="s">
        <v>85</v>
      </c>
      <c r="D9" s="4" t="s">
        <v>200</v>
      </c>
      <c r="E9" s="15">
        <v>428</v>
      </c>
      <c r="F9" s="5">
        <f t="shared" si="0"/>
        <v>42.8</v>
      </c>
      <c r="G9" s="5">
        <f t="shared" si="1"/>
        <v>470.8</v>
      </c>
      <c r="H9" s="15">
        <v>2</v>
      </c>
      <c r="I9" s="302">
        <v>9</v>
      </c>
    </row>
    <row r="10" spans="1:9" ht="15">
      <c r="A10" t="s">
        <v>159</v>
      </c>
      <c r="B10" s="6" t="s">
        <v>100</v>
      </c>
      <c r="C10" s="4" t="s">
        <v>19</v>
      </c>
      <c r="D10" s="4"/>
      <c r="E10" s="15">
        <v>415</v>
      </c>
      <c r="F10" s="5">
        <f t="shared" si="0"/>
        <v>41.5</v>
      </c>
      <c r="G10" s="5">
        <f t="shared" si="1"/>
        <v>456.5</v>
      </c>
      <c r="H10" s="15">
        <v>0</v>
      </c>
      <c r="I10" s="302">
        <v>8</v>
      </c>
    </row>
    <row r="11" spans="1:9" ht="15">
      <c r="A11" t="s">
        <v>160</v>
      </c>
      <c r="B11" s="6" t="s">
        <v>89</v>
      </c>
      <c r="C11" s="4" t="s">
        <v>90</v>
      </c>
      <c r="D11" s="4"/>
      <c r="E11" s="15">
        <v>335</v>
      </c>
      <c r="F11" s="5">
        <f t="shared" si="0"/>
        <v>33.5</v>
      </c>
      <c r="G11" s="5">
        <f t="shared" si="1"/>
        <v>368.5</v>
      </c>
      <c r="H11" s="15">
        <v>0</v>
      </c>
      <c r="I11" s="302">
        <v>20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C6" sqref="C6"/>
    </sheetView>
  </sheetViews>
  <sheetFormatPr defaultColWidth="11.5546875" defaultRowHeight="15"/>
  <cols>
    <col min="1" max="1" width="5.21484375" style="0" customWidth="1"/>
    <col min="5" max="5" width="8.3359375" style="14" customWidth="1"/>
    <col min="6" max="6" width="16.77734375" style="1" bestFit="1" customWidth="1"/>
    <col min="7" max="7" width="13.99609375" style="1" bestFit="1" customWidth="1"/>
    <col min="8" max="8" width="6.77734375" style="0" bestFit="1" customWidth="1"/>
    <col min="9" max="9" width="6.10546875" style="0" bestFit="1" customWidth="1"/>
  </cols>
  <sheetData>
    <row r="1" spans="1:9" s="2" customFormat="1" ht="15.75">
      <c r="A1" s="2" t="s">
        <v>114</v>
      </c>
      <c r="B1" s="359" t="s">
        <v>0</v>
      </c>
      <c r="C1" s="360" t="s">
        <v>1</v>
      </c>
      <c r="D1" s="360" t="s">
        <v>196</v>
      </c>
      <c r="E1" s="361" t="s">
        <v>2</v>
      </c>
      <c r="F1" s="365" t="s">
        <v>20</v>
      </c>
      <c r="G1" s="365" t="s">
        <v>3</v>
      </c>
      <c r="H1" s="360" t="s">
        <v>5</v>
      </c>
      <c r="I1" s="364" t="s">
        <v>4</v>
      </c>
    </row>
    <row r="2" spans="1:9" ht="15">
      <c r="A2" t="s">
        <v>151</v>
      </c>
      <c r="B2" s="13" t="s">
        <v>137</v>
      </c>
      <c r="C2" s="12" t="s">
        <v>136</v>
      </c>
      <c r="D2" s="12" t="s">
        <v>202</v>
      </c>
      <c r="E2" s="15">
        <v>557</v>
      </c>
      <c r="F2" s="5">
        <f>E2*5/100</f>
        <v>27.85</v>
      </c>
      <c r="G2" s="5">
        <f>E2+F2</f>
        <v>584.85</v>
      </c>
      <c r="H2" s="15">
        <v>4</v>
      </c>
      <c r="I2" s="302">
        <v>0</v>
      </c>
    </row>
    <row r="3" spans="1:9" ht="15">
      <c r="A3" t="s">
        <v>152</v>
      </c>
      <c r="B3" s="6" t="s">
        <v>86</v>
      </c>
      <c r="C3" s="4" t="s">
        <v>87</v>
      </c>
      <c r="D3" s="4" t="s">
        <v>200</v>
      </c>
      <c r="E3" s="15">
        <v>517</v>
      </c>
      <c r="F3" s="5">
        <v>26</v>
      </c>
      <c r="G3" s="5">
        <f>E3+F3</f>
        <v>543</v>
      </c>
      <c r="H3" s="15">
        <v>0</v>
      </c>
      <c r="I3" s="302">
        <v>2</v>
      </c>
    </row>
    <row r="4" spans="1:9" ht="15">
      <c r="A4" t="s">
        <v>153</v>
      </c>
      <c r="B4" s="238" t="s">
        <v>147</v>
      </c>
      <c r="C4" s="239" t="s">
        <v>146</v>
      </c>
      <c r="D4" s="239" t="s">
        <v>206</v>
      </c>
      <c r="E4" s="240">
        <v>509</v>
      </c>
      <c r="F4" s="5">
        <f>E4*5/100</f>
        <v>25.45</v>
      </c>
      <c r="G4" s="5">
        <f>E4+F4</f>
        <v>534.45</v>
      </c>
      <c r="H4" s="15">
        <v>4</v>
      </c>
      <c r="I4" s="302">
        <v>0</v>
      </c>
    </row>
    <row r="5" spans="1:9" ht="15">
      <c r="A5" t="s">
        <v>154</v>
      </c>
      <c r="B5" s="13" t="s">
        <v>57</v>
      </c>
      <c r="C5" s="12" t="s">
        <v>58</v>
      </c>
      <c r="D5" s="12" t="s">
        <v>204</v>
      </c>
      <c r="E5" s="15">
        <v>427</v>
      </c>
      <c r="F5" s="5">
        <f>E5*5/100</f>
        <v>21.35</v>
      </c>
      <c r="G5" s="5">
        <f>E5+F5</f>
        <v>448.35</v>
      </c>
      <c r="H5" s="15">
        <v>1</v>
      </c>
      <c r="I5" s="302">
        <v>6</v>
      </c>
    </row>
    <row r="6" spans="1:9" ht="15.75" thickBot="1">
      <c r="A6" t="s">
        <v>155</v>
      </c>
      <c r="B6" s="7" t="s">
        <v>7</v>
      </c>
      <c r="C6" s="8" t="s">
        <v>101</v>
      </c>
      <c r="D6" s="8" t="s">
        <v>198</v>
      </c>
      <c r="E6" s="16">
        <v>369</v>
      </c>
      <c r="F6" s="9">
        <f>E6*5/100</f>
        <v>18.45</v>
      </c>
      <c r="G6" s="9">
        <f>E6+F6</f>
        <v>387.45</v>
      </c>
      <c r="H6" s="16">
        <v>0</v>
      </c>
      <c r="I6" s="305">
        <v>11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D10" sqref="D10"/>
    </sheetView>
  </sheetViews>
  <sheetFormatPr defaultColWidth="11.5546875" defaultRowHeight="15"/>
  <cols>
    <col min="1" max="1" width="5.77734375" style="0" customWidth="1"/>
    <col min="4" max="4" width="12.6640625" style="0" customWidth="1"/>
    <col min="5" max="5" width="9.10546875" style="14" customWidth="1"/>
    <col min="6" max="6" width="17.88671875" style="0" bestFit="1" customWidth="1"/>
    <col min="7" max="7" width="15.21484375" style="1" customWidth="1"/>
    <col min="8" max="8" width="6.77734375" style="0" bestFit="1" customWidth="1"/>
    <col min="9" max="9" width="6.10546875" style="0" bestFit="1" customWidth="1"/>
  </cols>
  <sheetData>
    <row r="1" spans="1:9" s="2" customFormat="1" ht="15.75">
      <c r="A1" s="2" t="s">
        <v>114</v>
      </c>
      <c r="B1" s="359" t="s">
        <v>0</v>
      </c>
      <c r="C1" s="360" t="s">
        <v>1</v>
      </c>
      <c r="D1" s="360" t="s">
        <v>196</v>
      </c>
      <c r="E1" s="361" t="s">
        <v>2</v>
      </c>
      <c r="F1" s="365" t="s">
        <v>21</v>
      </c>
      <c r="G1" s="365" t="s">
        <v>3</v>
      </c>
      <c r="H1" s="360" t="s">
        <v>5</v>
      </c>
      <c r="I1" s="364" t="s">
        <v>4</v>
      </c>
    </row>
    <row r="2" spans="1:9" ht="15">
      <c r="A2" t="s">
        <v>151</v>
      </c>
      <c r="B2" s="6" t="s">
        <v>72</v>
      </c>
      <c r="C2" s="4" t="s">
        <v>73</v>
      </c>
      <c r="D2" s="4" t="s">
        <v>206</v>
      </c>
      <c r="E2" s="15">
        <v>596</v>
      </c>
      <c r="F2" s="4"/>
      <c r="G2" s="5">
        <f aca="true" t="shared" si="0" ref="G2:G12">E2</f>
        <v>596</v>
      </c>
      <c r="H2" s="15">
        <v>4</v>
      </c>
      <c r="I2" s="302">
        <v>0</v>
      </c>
    </row>
    <row r="3" spans="1:9" ht="15">
      <c r="A3" t="s">
        <v>152</v>
      </c>
      <c r="B3" s="6" t="s">
        <v>70</v>
      </c>
      <c r="C3" s="4" t="s">
        <v>71</v>
      </c>
      <c r="D3" s="4" t="s">
        <v>206</v>
      </c>
      <c r="E3" s="15">
        <v>588</v>
      </c>
      <c r="F3" s="4"/>
      <c r="G3" s="5">
        <f t="shared" si="0"/>
        <v>588</v>
      </c>
      <c r="H3" s="15">
        <v>3</v>
      </c>
      <c r="I3" s="302">
        <v>0</v>
      </c>
    </row>
    <row r="4" spans="1:9" ht="15">
      <c r="A4" t="s">
        <v>153</v>
      </c>
      <c r="B4" s="6" t="s">
        <v>74</v>
      </c>
      <c r="C4" s="4" t="s">
        <v>75</v>
      </c>
      <c r="D4" s="4" t="s">
        <v>206</v>
      </c>
      <c r="E4" s="15">
        <v>586</v>
      </c>
      <c r="F4" s="4"/>
      <c r="G4" s="5">
        <f t="shared" si="0"/>
        <v>586</v>
      </c>
      <c r="H4" s="15">
        <v>1</v>
      </c>
      <c r="I4" s="302">
        <v>0</v>
      </c>
    </row>
    <row r="5" spans="1:9" ht="15">
      <c r="A5" t="s">
        <v>154</v>
      </c>
      <c r="B5" s="238" t="s">
        <v>140</v>
      </c>
      <c r="C5" s="239" t="s">
        <v>141</v>
      </c>
      <c r="D5" s="239" t="s">
        <v>207</v>
      </c>
      <c r="E5" s="240">
        <v>566</v>
      </c>
      <c r="F5" s="4"/>
      <c r="G5" s="5">
        <f t="shared" si="0"/>
        <v>566</v>
      </c>
      <c r="H5" s="15">
        <v>6</v>
      </c>
      <c r="I5" s="302">
        <v>0</v>
      </c>
    </row>
    <row r="6" spans="1:9" ht="15">
      <c r="A6" t="s">
        <v>155</v>
      </c>
      <c r="B6" s="6" t="s">
        <v>78</v>
      </c>
      <c r="C6" s="4" t="s">
        <v>79</v>
      </c>
      <c r="D6" s="4" t="s">
        <v>207</v>
      </c>
      <c r="E6" s="15">
        <v>564</v>
      </c>
      <c r="F6" s="4"/>
      <c r="G6" s="5">
        <f t="shared" si="0"/>
        <v>564</v>
      </c>
      <c r="H6" s="15">
        <v>3</v>
      </c>
      <c r="I6" s="302">
        <v>0</v>
      </c>
    </row>
    <row r="7" spans="1:9" ht="15.75" thickBot="1">
      <c r="A7" t="s">
        <v>156</v>
      </c>
      <c r="B7" s="7" t="s">
        <v>107</v>
      </c>
      <c r="C7" s="8" t="s">
        <v>108</v>
      </c>
      <c r="D7" s="8" t="s">
        <v>203</v>
      </c>
      <c r="E7" s="16">
        <v>556</v>
      </c>
      <c r="F7" s="8"/>
      <c r="G7" s="9">
        <f t="shared" si="0"/>
        <v>556</v>
      </c>
      <c r="H7" s="16">
        <v>3</v>
      </c>
      <c r="I7" s="305">
        <v>0</v>
      </c>
    </row>
    <row r="8" spans="1:9" ht="15">
      <c r="A8" t="s">
        <v>157</v>
      </c>
      <c r="B8" s="6" t="s">
        <v>91</v>
      </c>
      <c r="C8" s="4" t="s">
        <v>92</v>
      </c>
      <c r="D8" s="4" t="s">
        <v>205</v>
      </c>
      <c r="E8" s="15">
        <v>552</v>
      </c>
      <c r="F8" s="4"/>
      <c r="G8" s="5">
        <f t="shared" si="0"/>
        <v>552</v>
      </c>
      <c r="H8" s="15">
        <v>2</v>
      </c>
      <c r="I8" s="302">
        <v>0</v>
      </c>
    </row>
    <row r="9" spans="1:9" ht="15">
      <c r="A9" t="s">
        <v>158</v>
      </c>
      <c r="B9" s="6" t="s">
        <v>102</v>
      </c>
      <c r="C9" s="4" t="s">
        <v>103</v>
      </c>
      <c r="D9" s="4" t="s">
        <v>198</v>
      </c>
      <c r="E9" s="15">
        <v>542</v>
      </c>
      <c r="F9" s="4"/>
      <c r="G9" s="5">
        <f t="shared" si="0"/>
        <v>542</v>
      </c>
      <c r="H9" s="15">
        <v>3</v>
      </c>
      <c r="I9" s="302">
        <v>0</v>
      </c>
    </row>
    <row r="10" spans="1:9" ht="15">
      <c r="A10" t="s">
        <v>159</v>
      </c>
      <c r="B10" s="6" t="s">
        <v>22</v>
      </c>
      <c r="C10" s="4" t="s">
        <v>23</v>
      </c>
      <c r="D10" s="4" t="s">
        <v>199</v>
      </c>
      <c r="E10" s="15">
        <v>506</v>
      </c>
      <c r="F10" s="4"/>
      <c r="G10" s="5">
        <f t="shared" si="0"/>
        <v>506</v>
      </c>
      <c r="H10" s="15">
        <v>3</v>
      </c>
      <c r="I10" s="302">
        <v>0</v>
      </c>
    </row>
    <row r="11" spans="1:9" ht="15">
      <c r="A11" t="s">
        <v>160</v>
      </c>
      <c r="B11" s="13" t="s">
        <v>59</v>
      </c>
      <c r="C11" s="12" t="s">
        <v>52</v>
      </c>
      <c r="D11" s="12" t="s">
        <v>204</v>
      </c>
      <c r="E11" s="15">
        <v>487</v>
      </c>
      <c r="F11" s="4"/>
      <c r="G11" s="5">
        <f t="shared" si="0"/>
        <v>487</v>
      </c>
      <c r="H11" s="15">
        <v>0</v>
      </c>
      <c r="I11" s="302">
        <v>0</v>
      </c>
    </row>
    <row r="12" spans="1:9" ht="15">
      <c r="A12" t="s">
        <v>161</v>
      </c>
      <c r="B12" s="6" t="s">
        <v>43</v>
      </c>
      <c r="C12" s="4" t="s">
        <v>44</v>
      </c>
      <c r="D12" s="4" t="s">
        <v>197</v>
      </c>
      <c r="E12" s="15">
        <v>437</v>
      </c>
      <c r="F12" s="4"/>
      <c r="G12" s="5">
        <f t="shared" si="0"/>
        <v>437</v>
      </c>
      <c r="H12" s="15">
        <v>1</v>
      </c>
      <c r="I12" s="302">
        <v>10</v>
      </c>
    </row>
    <row r="13" spans="2:9" ht="15">
      <c r="B13" s="6"/>
      <c r="C13" s="4"/>
      <c r="D13" s="4"/>
      <c r="E13" s="15"/>
      <c r="F13" s="4"/>
      <c r="G13" s="5"/>
      <c r="H13" s="15"/>
      <c r="I13" s="302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B6" sqref="B6"/>
    </sheetView>
  </sheetViews>
  <sheetFormatPr defaultColWidth="11.5546875" defaultRowHeight="15"/>
  <cols>
    <col min="1" max="1" width="5.4453125" style="0" customWidth="1"/>
    <col min="5" max="5" width="8.88671875" style="14" customWidth="1"/>
    <col min="6" max="6" width="16.21484375" style="1" bestFit="1" customWidth="1"/>
    <col min="7" max="7" width="14.4453125" style="1" bestFit="1" customWidth="1"/>
    <col min="8" max="8" width="6.77734375" style="0" bestFit="1" customWidth="1"/>
    <col min="9" max="9" width="6.10546875" style="0" bestFit="1" customWidth="1"/>
  </cols>
  <sheetData>
    <row r="1" spans="1:9" s="2" customFormat="1" ht="15.75">
      <c r="A1" s="2" t="s">
        <v>114</v>
      </c>
      <c r="B1" s="359" t="s">
        <v>0</v>
      </c>
      <c r="C1" s="360" t="s">
        <v>1</v>
      </c>
      <c r="D1" s="360" t="s">
        <v>196</v>
      </c>
      <c r="E1" s="361" t="s">
        <v>2</v>
      </c>
      <c r="F1" s="365" t="s">
        <v>24</v>
      </c>
      <c r="G1" s="365" t="s">
        <v>3</v>
      </c>
      <c r="H1" s="360" t="s">
        <v>5</v>
      </c>
      <c r="I1" s="364" t="s">
        <v>4</v>
      </c>
    </row>
    <row r="2" spans="1:9" ht="15">
      <c r="A2" t="s">
        <v>151</v>
      </c>
      <c r="B2" s="6" t="s">
        <v>45</v>
      </c>
      <c r="C2" s="4" t="s">
        <v>46</v>
      </c>
      <c r="D2" s="4" t="s">
        <v>197</v>
      </c>
      <c r="E2" s="15">
        <v>598</v>
      </c>
      <c r="F2" s="5">
        <f>E2*5/100</f>
        <v>29.9</v>
      </c>
      <c r="G2" s="5">
        <f>E2-F2</f>
        <v>568.1</v>
      </c>
      <c r="H2" s="15">
        <v>3</v>
      </c>
      <c r="I2" s="302">
        <v>0</v>
      </c>
    </row>
    <row r="3" spans="1:9" ht="15">
      <c r="A3" t="s">
        <v>152</v>
      </c>
      <c r="B3" s="6" t="s">
        <v>25</v>
      </c>
      <c r="C3" s="4" t="s">
        <v>26</v>
      </c>
      <c r="D3" s="4" t="s">
        <v>199</v>
      </c>
      <c r="E3" s="15">
        <v>567</v>
      </c>
      <c r="F3" s="5">
        <f>E3*5/100</f>
        <v>28.35</v>
      </c>
      <c r="G3" s="5">
        <f>E3-F3</f>
        <v>538.65</v>
      </c>
      <c r="H3" s="15">
        <v>3</v>
      </c>
      <c r="I3" s="302">
        <v>0</v>
      </c>
    </row>
    <row r="4" spans="1:9" ht="15.75" thickBot="1">
      <c r="A4" t="s">
        <v>153</v>
      </c>
      <c r="B4" s="7" t="s">
        <v>93</v>
      </c>
      <c r="C4" s="8" t="s">
        <v>94</v>
      </c>
      <c r="D4" s="239" t="s">
        <v>205</v>
      </c>
      <c r="E4" s="15">
        <v>530</v>
      </c>
      <c r="F4" s="5">
        <f>E4*5/100</f>
        <v>26.5</v>
      </c>
      <c r="G4" s="5">
        <f>E4-F4</f>
        <v>503.5</v>
      </c>
      <c r="H4" s="15">
        <v>0</v>
      </c>
      <c r="I4" s="302">
        <v>0</v>
      </c>
    </row>
    <row r="5" spans="1:9" ht="15">
      <c r="A5" t="s">
        <v>154</v>
      </c>
      <c r="B5" s="13" t="s">
        <v>60</v>
      </c>
      <c r="C5" s="12" t="s">
        <v>61</v>
      </c>
      <c r="D5" s="12" t="s">
        <v>204</v>
      </c>
      <c r="E5" s="15">
        <v>472</v>
      </c>
      <c r="F5" s="5">
        <f>E5*5/100</f>
        <v>23.6</v>
      </c>
      <c r="G5" s="5">
        <f>E5-F5</f>
        <v>448.4</v>
      </c>
      <c r="H5" s="15">
        <v>2</v>
      </c>
      <c r="I5" s="302">
        <v>3</v>
      </c>
    </row>
    <row r="6" spans="1:9" ht="15">
      <c r="A6" t="s">
        <v>155</v>
      </c>
      <c r="B6" s="6" t="s">
        <v>121</v>
      </c>
      <c r="C6" s="4" t="s">
        <v>122</v>
      </c>
      <c r="D6" s="4" t="s">
        <v>198</v>
      </c>
      <c r="E6" s="15">
        <v>433</v>
      </c>
      <c r="F6" s="5">
        <f>E6*5/100</f>
        <v>21.65</v>
      </c>
      <c r="G6" s="5">
        <f>E6-F6</f>
        <v>411.35</v>
      </c>
      <c r="H6" s="15">
        <v>0</v>
      </c>
      <c r="I6" s="302">
        <v>6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D4" sqref="D4"/>
    </sheetView>
  </sheetViews>
  <sheetFormatPr defaultColWidth="11.5546875" defaultRowHeight="15"/>
  <cols>
    <col min="1" max="1" width="6.10546875" style="0" customWidth="1"/>
    <col min="2" max="2" width="11.3359375" style="0" bestFit="1" customWidth="1"/>
    <col min="5" max="5" width="7.21484375" style="14" bestFit="1" customWidth="1"/>
    <col min="6" max="6" width="17.21484375" style="1" bestFit="1" customWidth="1"/>
    <col min="7" max="7" width="13.99609375" style="1" bestFit="1" customWidth="1"/>
    <col min="8" max="8" width="6.77734375" style="0" bestFit="1" customWidth="1"/>
    <col min="9" max="9" width="6.10546875" style="0" bestFit="1" customWidth="1"/>
  </cols>
  <sheetData>
    <row r="1" spans="1:9" s="2" customFormat="1" ht="15.75">
      <c r="A1" s="2" t="s">
        <v>114</v>
      </c>
      <c r="B1" s="359" t="s">
        <v>0</v>
      </c>
      <c r="C1" s="360" t="s">
        <v>1</v>
      </c>
      <c r="D1" s="360" t="s">
        <v>196</v>
      </c>
      <c r="E1" s="361" t="s">
        <v>2</v>
      </c>
      <c r="F1" s="365" t="s">
        <v>27</v>
      </c>
      <c r="G1" s="365" t="s">
        <v>3</v>
      </c>
      <c r="H1" s="360" t="s">
        <v>5</v>
      </c>
      <c r="I1" s="364" t="s">
        <v>4</v>
      </c>
    </row>
    <row r="2" spans="1:9" ht="15">
      <c r="A2" t="s">
        <v>151</v>
      </c>
      <c r="B2" s="6" t="s">
        <v>93</v>
      </c>
      <c r="C2" s="4" t="s">
        <v>95</v>
      </c>
      <c r="D2" s="4" t="s">
        <v>205</v>
      </c>
      <c r="E2" s="15">
        <v>566</v>
      </c>
      <c r="F2" s="5">
        <v>57</v>
      </c>
      <c r="G2" s="5">
        <f>E2-F2</f>
        <v>509</v>
      </c>
      <c r="H2" s="15">
        <v>2</v>
      </c>
      <c r="I2" s="302">
        <v>0</v>
      </c>
    </row>
    <row r="3" spans="1:9" ht="15">
      <c r="A3" t="s">
        <v>152</v>
      </c>
      <c r="B3" s="6" t="s">
        <v>47</v>
      </c>
      <c r="C3" s="4" t="s">
        <v>48</v>
      </c>
      <c r="D3" s="4" t="s">
        <v>197</v>
      </c>
      <c r="E3" s="15">
        <v>465</v>
      </c>
      <c r="F3" s="5">
        <f>E3*10/100</f>
        <v>46.5</v>
      </c>
      <c r="G3" s="5">
        <f>E3-F3</f>
        <v>418.5</v>
      </c>
      <c r="H3" s="15">
        <v>3</v>
      </c>
      <c r="I3" s="302">
        <v>2</v>
      </c>
    </row>
    <row r="4" spans="1:9" ht="15">
      <c r="A4" t="s">
        <v>153</v>
      </c>
      <c r="B4" s="6" t="s">
        <v>30</v>
      </c>
      <c r="C4" s="4" t="s">
        <v>31</v>
      </c>
      <c r="D4" s="4"/>
      <c r="E4" s="15">
        <v>464</v>
      </c>
      <c r="F4" s="5">
        <f>E4*10/100</f>
        <v>46.4</v>
      </c>
      <c r="G4" s="5">
        <f>E4-F4</f>
        <v>417.6</v>
      </c>
      <c r="H4" s="15">
        <v>1</v>
      </c>
      <c r="I4" s="302">
        <v>8</v>
      </c>
    </row>
    <row r="5" spans="1:9" ht="15.75" thickBot="1">
      <c r="A5" t="s">
        <v>154</v>
      </c>
      <c r="B5" s="7" t="s">
        <v>112</v>
      </c>
      <c r="C5" s="8" t="s">
        <v>111</v>
      </c>
      <c r="D5" s="8" t="s">
        <v>207</v>
      </c>
      <c r="E5" s="16">
        <v>437</v>
      </c>
      <c r="F5" s="9">
        <f>E5*10/100</f>
        <v>43.7</v>
      </c>
      <c r="G5" s="9">
        <f>E5-F5</f>
        <v>393.3</v>
      </c>
      <c r="H5" s="16">
        <v>1</v>
      </c>
      <c r="I5" s="305">
        <v>7</v>
      </c>
    </row>
    <row r="6" spans="1:9" ht="15">
      <c r="A6" t="s">
        <v>155</v>
      </c>
      <c r="B6" s="13" t="s">
        <v>60</v>
      </c>
      <c r="C6" s="12" t="s">
        <v>150</v>
      </c>
      <c r="D6" s="12" t="s">
        <v>204</v>
      </c>
      <c r="E6" s="15">
        <v>331</v>
      </c>
      <c r="F6" s="5">
        <f>E6*10/100</f>
        <v>33.1</v>
      </c>
      <c r="G6" s="5">
        <f>E6-F6</f>
        <v>297.9</v>
      </c>
      <c r="H6" s="15">
        <v>0</v>
      </c>
      <c r="I6" s="302">
        <v>23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11"/>
  <sheetViews>
    <sheetView zoomScalePageLayoutView="0" workbookViewId="0" topLeftCell="A9">
      <selection activeCell="A40" sqref="A40"/>
    </sheetView>
  </sheetViews>
  <sheetFormatPr defaultColWidth="11.5546875" defaultRowHeight="15"/>
  <cols>
    <col min="1" max="1" width="13.77734375" style="0" customWidth="1"/>
    <col min="2" max="2" width="10.99609375" style="0" bestFit="1" customWidth="1"/>
    <col min="3" max="3" width="8.5546875" style="14" bestFit="1" customWidth="1"/>
    <col min="4" max="4" width="8.5546875" style="1" bestFit="1" customWidth="1"/>
    <col min="5" max="5" width="11.77734375" style="1" bestFit="1" customWidth="1"/>
    <col min="6" max="6" width="11.99609375" style="1" bestFit="1" customWidth="1"/>
    <col min="7" max="7" width="4.77734375" style="0" bestFit="1" customWidth="1"/>
  </cols>
  <sheetData>
    <row r="1" ht="16.5" thickBot="1">
      <c r="A1" s="2" t="s">
        <v>133</v>
      </c>
    </row>
    <row r="2" spans="1:7" ht="15">
      <c r="A2" s="19" t="s">
        <v>0</v>
      </c>
      <c r="B2" s="20" t="s">
        <v>1</v>
      </c>
      <c r="C2" s="21" t="s">
        <v>113</v>
      </c>
      <c r="D2" s="22" t="s">
        <v>2</v>
      </c>
      <c r="E2" s="311" t="s">
        <v>142</v>
      </c>
      <c r="F2" s="311" t="s">
        <v>143</v>
      </c>
      <c r="G2" s="23" t="s">
        <v>114</v>
      </c>
    </row>
    <row r="3" spans="1:7" ht="15">
      <c r="A3" s="24" t="s">
        <v>148</v>
      </c>
      <c r="B3" s="25" t="s">
        <v>149</v>
      </c>
      <c r="C3" s="26" t="s">
        <v>116</v>
      </c>
      <c r="D3" s="27">
        <f>'Damen B2'!G7</f>
        <v>564.65</v>
      </c>
      <c r="E3" s="243">
        <v>-113</v>
      </c>
      <c r="F3" s="243">
        <v>452</v>
      </c>
      <c r="G3" s="28"/>
    </row>
    <row r="4" spans="1:7" ht="15">
      <c r="A4" s="24" t="s">
        <v>104</v>
      </c>
      <c r="B4" s="25" t="s">
        <v>105</v>
      </c>
      <c r="C4" s="26" t="s">
        <v>116</v>
      </c>
      <c r="D4" s="27">
        <f>'Damen B2'!G5</f>
        <v>602.6</v>
      </c>
      <c r="E4" s="243"/>
      <c r="F4" s="243">
        <v>603</v>
      </c>
      <c r="G4" s="28"/>
    </row>
    <row r="5" spans="1:7" ht="15">
      <c r="A5" s="24" t="s">
        <v>104</v>
      </c>
      <c r="B5" s="25" t="s">
        <v>106</v>
      </c>
      <c r="C5" s="26" t="s">
        <v>116</v>
      </c>
      <c r="D5" s="27">
        <f>'Herren B2'!G4</f>
        <v>587.4</v>
      </c>
      <c r="E5" s="243"/>
      <c r="F5" s="243">
        <v>587</v>
      </c>
      <c r="G5" s="28"/>
    </row>
    <row r="6" spans="1:7" ht="15">
      <c r="A6" s="24" t="s">
        <v>107</v>
      </c>
      <c r="B6" s="25" t="s">
        <v>108</v>
      </c>
      <c r="C6" s="26" t="s">
        <v>117</v>
      </c>
      <c r="D6" s="27">
        <f>'Herren B3'!G7</f>
        <v>556</v>
      </c>
      <c r="E6" s="243"/>
      <c r="F6" s="243">
        <v>556</v>
      </c>
      <c r="G6" s="28"/>
    </row>
    <row r="7" spans="1:7" ht="15.75" thickBot="1">
      <c r="A7" s="29"/>
      <c r="B7" s="30"/>
      <c r="C7" s="31"/>
      <c r="D7" s="32">
        <f>SUM(D3:D6)</f>
        <v>2310.65</v>
      </c>
      <c r="E7" s="244"/>
      <c r="F7" s="244">
        <f>SUM(F3:F6)</f>
        <v>2198</v>
      </c>
      <c r="G7" s="33"/>
    </row>
    <row r="9" ht="16.5" thickBot="1">
      <c r="A9" s="2" t="s">
        <v>132</v>
      </c>
    </row>
    <row r="10" spans="1:7" ht="15">
      <c r="A10" s="34" t="s">
        <v>0</v>
      </c>
      <c r="B10" s="35" t="s">
        <v>1</v>
      </c>
      <c r="C10" s="36" t="s">
        <v>113</v>
      </c>
      <c r="D10" s="37" t="s">
        <v>2</v>
      </c>
      <c r="E10" s="245"/>
      <c r="F10" s="245"/>
      <c r="G10" s="38" t="s">
        <v>114</v>
      </c>
    </row>
    <row r="11" spans="1:7" ht="15">
      <c r="A11" s="39" t="s">
        <v>109</v>
      </c>
      <c r="B11" s="40" t="s">
        <v>110</v>
      </c>
      <c r="C11" s="41" t="s">
        <v>116</v>
      </c>
      <c r="D11" s="42">
        <f>'Herren B2'!G2</f>
        <v>612.7</v>
      </c>
      <c r="E11" s="246"/>
      <c r="F11" s="246"/>
      <c r="G11" s="43"/>
    </row>
    <row r="12" spans="1:7" ht="15">
      <c r="A12" s="39" t="s">
        <v>138</v>
      </c>
      <c r="B12" s="40" t="s">
        <v>139</v>
      </c>
      <c r="C12" s="41" t="s">
        <v>115</v>
      </c>
      <c r="D12" s="42">
        <f>'Damen B1'!G2</f>
        <v>522.6</v>
      </c>
      <c r="E12" s="246"/>
      <c r="F12" s="246"/>
      <c r="G12" s="43"/>
    </row>
    <row r="13" spans="1:7" ht="15">
      <c r="A13" s="39" t="s">
        <v>140</v>
      </c>
      <c r="B13" s="40" t="s">
        <v>141</v>
      </c>
      <c r="C13" s="41" t="s">
        <v>117</v>
      </c>
      <c r="D13" s="42">
        <f>'Herren B3'!G5</f>
        <v>566</v>
      </c>
      <c r="E13" s="246"/>
      <c r="F13" s="246"/>
      <c r="G13" s="43"/>
    </row>
    <row r="14" spans="1:7" ht="15">
      <c r="A14" s="241" t="s">
        <v>112</v>
      </c>
      <c r="B14" s="40" t="s">
        <v>111</v>
      </c>
      <c r="C14" s="242" t="s">
        <v>119</v>
      </c>
      <c r="D14" s="42">
        <f>'Herren B4'!G5</f>
        <v>393.3</v>
      </c>
      <c r="E14" s="246"/>
      <c r="F14" s="246"/>
      <c r="G14" s="43"/>
    </row>
    <row r="15" spans="1:7" ht="15.75" thickBot="1">
      <c r="A15" s="44"/>
      <c r="B15" s="45"/>
      <c r="C15" s="46"/>
      <c r="D15" s="47">
        <f>SUM(D11:D14)</f>
        <v>2094.6000000000004</v>
      </c>
      <c r="E15" s="247"/>
      <c r="F15" s="247"/>
      <c r="G15" s="48"/>
    </row>
    <row r="17" spans="1:7" ht="16.5" thickBot="1">
      <c r="A17" s="17" t="s">
        <v>118</v>
      </c>
      <c r="B17" s="10"/>
      <c r="C17" s="18"/>
      <c r="D17" s="11"/>
      <c r="E17" s="11"/>
      <c r="F17" s="11"/>
      <c r="G17" s="10"/>
    </row>
    <row r="18" spans="1:7" ht="15">
      <c r="A18" s="79" t="s">
        <v>0</v>
      </c>
      <c r="B18" s="80" t="s">
        <v>1</v>
      </c>
      <c r="C18" s="81" t="s">
        <v>113</v>
      </c>
      <c r="D18" s="82" t="s">
        <v>2</v>
      </c>
      <c r="E18" s="248"/>
      <c r="F18" s="248"/>
      <c r="G18" s="83" t="s">
        <v>114</v>
      </c>
    </row>
    <row r="19" spans="1:7" ht="15">
      <c r="A19" s="84" t="s">
        <v>88</v>
      </c>
      <c r="B19" s="85" t="s">
        <v>23</v>
      </c>
      <c r="C19" s="86" t="s">
        <v>115</v>
      </c>
      <c r="D19" s="87">
        <f>'Herren B1'!G10</f>
        <v>458.75</v>
      </c>
      <c r="E19" s="249"/>
      <c r="F19" s="249"/>
      <c r="G19" s="88"/>
    </row>
    <row r="20" spans="1:7" ht="15">
      <c r="A20" s="89" t="s">
        <v>91</v>
      </c>
      <c r="B20" s="85" t="s">
        <v>92</v>
      </c>
      <c r="C20" s="86" t="s">
        <v>117</v>
      </c>
      <c r="D20" s="87" t="e">
        <f>'Herren B3'!#REF!</f>
        <v>#REF!</v>
      </c>
      <c r="E20" s="249"/>
      <c r="F20" s="249"/>
      <c r="G20" s="88"/>
    </row>
    <row r="21" spans="1:7" ht="15">
      <c r="A21" s="89" t="s">
        <v>93</v>
      </c>
      <c r="B21" s="85" t="s">
        <v>95</v>
      </c>
      <c r="C21" s="86" t="s">
        <v>119</v>
      </c>
      <c r="D21" s="87">
        <f>'Herren B4'!G2</f>
        <v>509</v>
      </c>
      <c r="E21" s="249"/>
      <c r="F21" s="249"/>
      <c r="G21" s="88"/>
    </row>
    <row r="22" spans="1:7" ht="15">
      <c r="A22" s="89" t="s">
        <v>93</v>
      </c>
      <c r="B22" s="85" t="s">
        <v>94</v>
      </c>
      <c r="C22" s="86" t="s">
        <v>119</v>
      </c>
      <c r="D22" s="87">
        <f>'Damen B4'!G4</f>
        <v>503.5</v>
      </c>
      <c r="E22" s="249"/>
      <c r="F22" s="249"/>
      <c r="G22" s="88"/>
    </row>
    <row r="23" spans="1:7" ht="15.75" thickBot="1">
      <c r="A23" s="90"/>
      <c r="B23" s="91"/>
      <c r="C23" s="92"/>
      <c r="D23" s="93" t="e">
        <f>SUM(D19:D22)</f>
        <v>#REF!</v>
      </c>
      <c r="E23" s="250"/>
      <c r="F23" s="250"/>
      <c r="G23" s="94"/>
    </row>
    <row r="25" ht="16.5" thickBot="1">
      <c r="A25" s="2" t="s">
        <v>120</v>
      </c>
    </row>
    <row r="26" spans="1:7" ht="15">
      <c r="A26" s="49" t="s">
        <v>0</v>
      </c>
      <c r="B26" s="50" t="s">
        <v>1</v>
      </c>
      <c r="C26" s="51" t="s">
        <v>113</v>
      </c>
      <c r="D26" s="52" t="s">
        <v>2</v>
      </c>
      <c r="E26" s="251"/>
      <c r="F26" s="251"/>
      <c r="G26" s="53" t="s">
        <v>114</v>
      </c>
    </row>
    <row r="27" spans="1:7" ht="15">
      <c r="A27" s="54" t="s">
        <v>96</v>
      </c>
      <c r="B27" s="55" t="s">
        <v>97</v>
      </c>
      <c r="C27" s="56" t="s">
        <v>115</v>
      </c>
      <c r="D27" s="57">
        <f>'Herren B1'!G6</f>
        <v>521.25</v>
      </c>
      <c r="E27" s="252"/>
      <c r="F27" s="252"/>
      <c r="G27" s="58"/>
    </row>
    <row r="28" spans="1:7" ht="15">
      <c r="A28" s="54" t="s">
        <v>7</v>
      </c>
      <c r="B28" s="55" t="s">
        <v>101</v>
      </c>
      <c r="C28" s="56" t="s">
        <v>117</v>
      </c>
      <c r="D28" s="57">
        <f>'Damen B3'!G6</f>
        <v>387.45</v>
      </c>
      <c r="E28" s="252"/>
      <c r="F28" s="252"/>
      <c r="G28" s="58"/>
    </row>
    <row r="29" spans="1:7" ht="15">
      <c r="A29" s="54" t="s">
        <v>102</v>
      </c>
      <c r="B29" s="55" t="s">
        <v>103</v>
      </c>
      <c r="C29" s="56" t="s">
        <v>117</v>
      </c>
      <c r="D29" s="57">
        <f>'Herren B3'!G9</f>
        <v>542</v>
      </c>
      <c r="E29" s="252"/>
      <c r="F29" s="252"/>
      <c r="G29" s="58"/>
    </row>
    <row r="30" spans="1:7" ht="15">
      <c r="A30" s="54" t="s">
        <v>121</v>
      </c>
      <c r="B30" s="55" t="s">
        <v>122</v>
      </c>
      <c r="C30" s="56" t="s">
        <v>119</v>
      </c>
      <c r="D30" s="57">
        <f>'Damen B4'!G6</f>
        <v>411.35</v>
      </c>
      <c r="E30" s="252"/>
      <c r="F30" s="252"/>
      <c r="G30" s="58"/>
    </row>
    <row r="31" spans="1:7" ht="15.75" thickBot="1">
      <c r="A31" s="59"/>
      <c r="B31" s="60"/>
      <c r="C31" s="61"/>
      <c r="D31" s="62">
        <f>SUM(D27:D30)</f>
        <v>1862.0500000000002</v>
      </c>
      <c r="E31" s="253"/>
      <c r="F31" s="253"/>
      <c r="G31" s="63"/>
    </row>
    <row r="33" ht="16.5" thickBot="1">
      <c r="A33" s="2" t="s">
        <v>123</v>
      </c>
    </row>
    <row r="34" spans="1:9" ht="15">
      <c r="A34" s="95" t="s">
        <v>0</v>
      </c>
      <c r="B34" s="96" t="s">
        <v>1</v>
      </c>
      <c r="C34" s="97" t="s">
        <v>113</v>
      </c>
      <c r="D34" s="98" t="s">
        <v>2</v>
      </c>
      <c r="E34" s="282" t="s">
        <v>142</v>
      </c>
      <c r="F34" s="282" t="s">
        <v>143</v>
      </c>
      <c r="G34" s="99" t="s">
        <v>114</v>
      </c>
      <c r="H34" s="283"/>
      <c r="I34" s="283"/>
    </row>
    <row r="35" spans="1:9" ht="15">
      <c r="A35" s="100" t="s">
        <v>81</v>
      </c>
      <c r="B35" s="101" t="s">
        <v>80</v>
      </c>
      <c r="C35" s="102" t="s">
        <v>116</v>
      </c>
      <c r="D35" s="103">
        <f>'Damen B2'!G8</f>
        <v>503.7</v>
      </c>
      <c r="E35" s="254"/>
      <c r="F35" s="254">
        <v>504</v>
      </c>
      <c r="G35" s="104"/>
      <c r="H35" s="283"/>
      <c r="I35" s="283"/>
    </row>
    <row r="36" spans="1:9" ht="15">
      <c r="A36" s="100" t="s">
        <v>82</v>
      </c>
      <c r="B36" s="101" t="s">
        <v>83</v>
      </c>
      <c r="C36" s="102" t="s">
        <v>116</v>
      </c>
      <c r="D36" s="103">
        <f>'Damen B2'!G10</f>
        <v>484.15</v>
      </c>
      <c r="E36" s="254">
        <v>-97</v>
      </c>
      <c r="F36" s="254">
        <v>387</v>
      </c>
      <c r="G36" s="104"/>
      <c r="H36" s="283"/>
      <c r="I36" s="283"/>
    </row>
    <row r="37" spans="1:9" ht="15">
      <c r="A37" s="100" t="s">
        <v>84</v>
      </c>
      <c r="B37" s="101" t="s">
        <v>85</v>
      </c>
      <c r="C37" s="102" t="s">
        <v>116</v>
      </c>
      <c r="D37" s="103">
        <f>'Herren B2'!G9</f>
        <v>470.8</v>
      </c>
      <c r="E37" s="254"/>
      <c r="F37" s="254">
        <v>471</v>
      </c>
      <c r="G37" s="104"/>
      <c r="H37" s="283"/>
      <c r="I37" s="283"/>
    </row>
    <row r="38" spans="1:9" ht="15">
      <c r="A38" s="100" t="s">
        <v>86</v>
      </c>
      <c r="B38" s="101" t="s">
        <v>87</v>
      </c>
      <c r="C38" s="102" t="s">
        <v>117</v>
      </c>
      <c r="D38" s="103">
        <f>'Damen B3'!G3</f>
        <v>543</v>
      </c>
      <c r="E38" s="254"/>
      <c r="F38" s="254">
        <v>543</v>
      </c>
      <c r="G38" s="104"/>
      <c r="H38" s="283"/>
      <c r="I38" s="283"/>
    </row>
    <row r="39" spans="1:9" ht="15.75" thickBot="1">
      <c r="A39" s="105"/>
      <c r="B39" s="106"/>
      <c r="C39" s="107"/>
      <c r="D39" s="108">
        <f>SUM(D35:D38)</f>
        <v>2001.6499999999999</v>
      </c>
      <c r="E39" s="255"/>
      <c r="F39" s="255">
        <f>SUM(F35:F38)</f>
        <v>1905</v>
      </c>
      <c r="G39" s="109"/>
      <c r="H39" s="283"/>
      <c r="I39" s="283"/>
    </row>
    <row r="41" ht="16.5" thickBot="1">
      <c r="A41" s="2" t="s">
        <v>145</v>
      </c>
    </row>
    <row r="42" spans="1:7" ht="15">
      <c r="A42" s="64" t="s">
        <v>0</v>
      </c>
      <c r="B42" s="65" t="s">
        <v>1</v>
      </c>
      <c r="C42" s="66" t="s">
        <v>113</v>
      </c>
      <c r="D42" s="67" t="s">
        <v>2</v>
      </c>
      <c r="E42" s="256"/>
      <c r="F42" s="256"/>
      <c r="G42" s="68" t="s">
        <v>114</v>
      </c>
    </row>
    <row r="43" spans="1:7" ht="15">
      <c r="A43" s="73" t="s">
        <v>76</v>
      </c>
      <c r="B43" s="69" t="s">
        <v>77</v>
      </c>
      <c r="C43" s="70" t="s">
        <v>115</v>
      </c>
      <c r="D43" s="71">
        <f>'Herren B1'!G9</f>
        <v>471.25</v>
      </c>
      <c r="E43" s="257"/>
      <c r="F43" s="257"/>
      <c r="G43" s="72"/>
    </row>
    <row r="44" spans="1:8" ht="15">
      <c r="A44" s="73" t="s">
        <v>134</v>
      </c>
      <c r="B44" s="69" t="s">
        <v>135</v>
      </c>
      <c r="C44" s="70" t="s">
        <v>116</v>
      </c>
      <c r="D44" s="71">
        <f>'Damen B2'!G6</f>
        <v>593.4</v>
      </c>
      <c r="E44" s="257"/>
      <c r="F44" s="257"/>
      <c r="G44" s="72"/>
      <c r="H44" s="237"/>
    </row>
    <row r="45" spans="1:7" ht="15">
      <c r="A45" s="73" t="s">
        <v>137</v>
      </c>
      <c r="B45" s="69" t="s">
        <v>136</v>
      </c>
      <c r="C45" s="70" t="s">
        <v>117</v>
      </c>
      <c r="D45" s="71">
        <f>'Damen B3'!G2</f>
        <v>584.85</v>
      </c>
      <c r="E45" s="257"/>
      <c r="F45" s="257"/>
      <c r="G45" s="72"/>
    </row>
    <row r="46" spans="1:7" ht="15">
      <c r="A46" s="73" t="s">
        <v>78</v>
      </c>
      <c r="B46" s="69" t="s">
        <v>79</v>
      </c>
      <c r="C46" s="70" t="s">
        <v>117</v>
      </c>
      <c r="D46" s="71">
        <f>'Herren B3'!G6</f>
        <v>564</v>
      </c>
      <c r="E46" s="257"/>
      <c r="F46" s="257"/>
      <c r="G46" s="72"/>
    </row>
    <row r="47" spans="1:7" ht="15.75" thickBot="1">
      <c r="A47" s="74"/>
      <c r="B47" s="75"/>
      <c r="C47" s="76"/>
      <c r="D47" s="77">
        <f>SUM(D43:D46)</f>
        <v>2213.5</v>
      </c>
      <c r="E47" s="258"/>
      <c r="F47" s="258"/>
      <c r="G47" s="78"/>
    </row>
    <row r="49" ht="16.5" thickBot="1">
      <c r="A49" s="2" t="s">
        <v>124</v>
      </c>
    </row>
    <row r="50" spans="1:7" ht="15">
      <c r="A50" s="110" t="s">
        <v>0</v>
      </c>
      <c r="B50" s="111" t="s">
        <v>1</v>
      </c>
      <c r="C50" s="112" t="s">
        <v>113</v>
      </c>
      <c r="D50" s="113" t="s">
        <v>2</v>
      </c>
      <c r="E50" s="284" t="s">
        <v>142</v>
      </c>
      <c r="F50" s="284" t="s">
        <v>143</v>
      </c>
      <c r="G50" s="114" t="s">
        <v>114</v>
      </c>
    </row>
    <row r="51" spans="1:7" ht="15">
      <c r="A51" s="115" t="s">
        <v>147</v>
      </c>
      <c r="B51" s="116" t="s">
        <v>146</v>
      </c>
      <c r="C51" s="117" t="s">
        <v>117</v>
      </c>
      <c r="D51" s="118">
        <f>'Damen B3'!G4</f>
        <v>534.45</v>
      </c>
      <c r="E51" s="259"/>
      <c r="F51" s="259">
        <v>534</v>
      </c>
      <c r="G51" s="119"/>
    </row>
    <row r="52" spans="1:7" ht="15">
      <c r="A52" s="115" t="s">
        <v>70</v>
      </c>
      <c r="B52" s="116" t="s">
        <v>71</v>
      </c>
      <c r="C52" s="117" t="s">
        <v>117</v>
      </c>
      <c r="D52" s="118">
        <f>'Herren B3'!G3</f>
        <v>588</v>
      </c>
      <c r="E52" s="259"/>
      <c r="F52" s="259">
        <v>588</v>
      </c>
      <c r="G52" s="119"/>
    </row>
    <row r="53" spans="1:7" ht="15">
      <c r="A53" s="115" t="s">
        <v>72</v>
      </c>
      <c r="B53" s="116" t="s">
        <v>73</v>
      </c>
      <c r="C53" s="117" t="s">
        <v>117</v>
      </c>
      <c r="D53" s="118">
        <f>'Herren B3'!G2</f>
        <v>596</v>
      </c>
      <c r="E53" s="259"/>
      <c r="F53" s="259">
        <v>596</v>
      </c>
      <c r="G53" s="119"/>
    </row>
    <row r="54" spans="1:7" ht="15">
      <c r="A54" s="115" t="s">
        <v>74</v>
      </c>
      <c r="B54" s="116" t="s">
        <v>75</v>
      </c>
      <c r="C54" s="117" t="s">
        <v>117</v>
      </c>
      <c r="D54" s="118">
        <f>'Herren B3'!G4</f>
        <v>586</v>
      </c>
      <c r="E54" s="259">
        <v>117</v>
      </c>
      <c r="F54" s="259">
        <v>469</v>
      </c>
      <c r="G54" s="119"/>
    </row>
    <row r="55" spans="1:7" ht="15.75" thickBot="1">
      <c r="A55" s="120"/>
      <c r="B55" s="121"/>
      <c r="C55" s="122"/>
      <c r="D55" s="123">
        <f>SUM(D51:D54)</f>
        <v>2304.45</v>
      </c>
      <c r="E55" s="260"/>
      <c r="F55" s="260">
        <f>SUM(F51:F54)</f>
        <v>2187</v>
      </c>
      <c r="G55" s="124"/>
    </row>
    <row r="57" spans="1:2" ht="16.5" thickBot="1">
      <c r="A57" s="2" t="s">
        <v>125</v>
      </c>
      <c r="B57" s="2"/>
    </row>
    <row r="58" spans="1:7" ht="15">
      <c r="A58" s="125" t="s">
        <v>0</v>
      </c>
      <c r="B58" s="126" t="s">
        <v>1</v>
      </c>
      <c r="C58" s="127" t="s">
        <v>113</v>
      </c>
      <c r="D58" s="128" t="s">
        <v>2</v>
      </c>
      <c r="E58" s="261"/>
      <c r="F58" s="261"/>
      <c r="G58" s="129" t="s">
        <v>114</v>
      </c>
    </row>
    <row r="59" spans="1:7" ht="15">
      <c r="A59" s="130" t="s">
        <v>49</v>
      </c>
      <c r="B59" s="131" t="s">
        <v>50</v>
      </c>
      <c r="C59" s="132" t="s">
        <v>115</v>
      </c>
      <c r="D59" s="133">
        <f>'Damen B1'!G7</f>
        <v>361.4</v>
      </c>
      <c r="E59" s="262"/>
      <c r="F59" s="262"/>
      <c r="G59" s="134"/>
    </row>
    <row r="60" spans="1:7" ht="15">
      <c r="A60" s="130" t="s">
        <v>53</v>
      </c>
      <c r="B60" s="131" t="s">
        <v>54</v>
      </c>
      <c r="C60" s="132" t="s">
        <v>116</v>
      </c>
      <c r="D60" s="133">
        <f>'Damen B2'!G4</f>
        <v>604.9</v>
      </c>
      <c r="E60" s="262"/>
      <c r="F60" s="262"/>
      <c r="G60" s="134"/>
    </row>
    <row r="61" spans="1:7" ht="15">
      <c r="A61" s="130" t="s">
        <v>57</v>
      </c>
      <c r="B61" s="131" t="s">
        <v>58</v>
      </c>
      <c r="C61" s="132" t="s">
        <v>117</v>
      </c>
      <c r="D61" s="133">
        <f>'Damen B3'!G5</f>
        <v>448.35</v>
      </c>
      <c r="E61" s="262"/>
      <c r="F61" s="262"/>
      <c r="G61" s="134"/>
    </row>
    <row r="62" spans="1:7" ht="15">
      <c r="A62" s="130" t="s">
        <v>60</v>
      </c>
      <c r="B62" s="135" t="s">
        <v>61</v>
      </c>
      <c r="C62" s="132" t="s">
        <v>119</v>
      </c>
      <c r="D62" s="133">
        <f>'Damen B4'!G5</f>
        <v>448.4</v>
      </c>
      <c r="E62" s="262"/>
      <c r="F62" s="262"/>
      <c r="G62" s="134"/>
    </row>
    <row r="63" spans="1:7" ht="15.75" thickBot="1">
      <c r="A63" s="136"/>
      <c r="B63" s="137"/>
      <c r="C63" s="138"/>
      <c r="D63" s="139">
        <f>SUM(D59:D62)</f>
        <v>1863.0500000000002</v>
      </c>
      <c r="E63" s="263"/>
      <c r="F63" s="263"/>
      <c r="G63" s="140"/>
    </row>
    <row r="65" spans="1:2" ht="16.5" thickBot="1">
      <c r="A65" s="2" t="s">
        <v>126</v>
      </c>
      <c r="B65" s="2"/>
    </row>
    <row r="66" spans="1:7" ht="15">
      <c r="A66" s="141" t="s">
        <v>0</v>
      </c>
      <c r="B66" s="142" t="s">
        <v>1</v>
      </c>
      <c r="C66" s="143" t="s">
        <v>113</v>
      </c>
      <c r="D66" s="144" t="s">
        <v>2</v>
      </c>
      <c r="E66" s="264"/>
      <c r="F66" s="264"/>
      <c r="G66" s="145" t="s">
        <v>114</v>
      </c>
    </row>
    <row r="67" spans="1:7" ht="15">
      <c r="A67" s="146" t="s">
        <v>51</v>
      </c>
      <c r="B67" s="147" t="s">
        <v>52</v>
      </c>
      <c r="C67" s="148" t="s">
        <v>115</v>
      </c>
      <c r="D67" s="149">
        <f>'Herren B1'!G5</f>
        <v>541.25</v>
      </c>
      <c r="E67" s="265"/>
      <c r="F67" s="265"/>
      <c r="G67" s="150"/>
    </row>
    <row r="68" spans="1:7" ht="15">
      <c r="A68" s="146" t="s">
        <v>55</v>
      </c>
      <c r="B68" s="147" t="s">
        <v>56</v>
      </c>
      <c r="C68" s="148" t="s">
        <v>116</v>
      </c>
      <c r="D68" s="149">
        <f>'Herren B2'!G5</f>
        <v>572</v>
      </c>
      <c r="E68" s="265"/>
      <c r="F68" s="265"/>
      <c r="G68" s="150"/>
    </row>
    <row r="69" spans="1:7" ht="15">
      <c r="A69" s="146" t="s">
        <v>59</v>
      </c>
      <c r="B69" s="147" t="s">
        <v>52</v>
      </c>
      <c r="C69" s="148" t="s">
        <v>117</v>
      </c>
      <c r="D69" s="149">
        <f>'Herren B3'!G11</f>
        <v>487</v>
      </c>
      <c r="E69" s="265"/>
      <c r="F69" s="265"/>
      <c r="G69" s="150"/>
    </row>
    <row r="70" spans="1:7" ht="15">
      <c r="A70" s="146" t="s">
        <v>60</v>
      </c>
      <c r="B70" s="147" t="s">
        <v>150</v>
      </c>
      <c r="C70" s="148" t="s">
        <v>119</v>
      </c>
      <c r="D70" s="149">
        <f>'Herren B4'!G6</f>
        <v>297.9</v>
      </c>
      <c r="E70" s="265"/>
      <c r="F70" s="265"/>
      <c r="G70" s="150"/>
    </row>
    <row r="71" spans="1:7" ht="15.75" thickBot="1">
      <c r="A71" s="151"/>
      <c r="B71" s="152"/>
      <c r="C71" s="153"/>
      <c r="D71" s="154">
        <f>SUM(D67:D70)</f>
        <v>1898.15</v>
      </c>
      <c r="E71" s="266"/>
      <c r="F71" s="266"/>
      <c r="G71" s="155"/>
    </row>
    <row r="73" ht="16.5" thickBot="1">
      <c r="A73" s="3" t="s">
        <v>127</v>
      </c>
    </row>
    <row r="74" spans="1:7" ht="15">
      <c r="A74" s="156" t="s">
        <v>0</v>
      </c>
      <c r="B74" s="157" t="s">
        <v>1</v>
      </c>
      <c r="C74" s="158" t="s">
        <v>113</v>
      </c>
      <c r="D74" s="159" t="s">
        <v>2</v>
      </c>
      <c r="E74" s="267"/>
      <c r="F74" s="267"/>
      <c r="G74" s="160" t="s">
        <v>114</v>
      </c>
    </row>
    <row r="75" spans="1:7" ht="15">
      <c r="A75" s="161" t="s">
        <v>32</v>
      </c>
      <c r="B75" s="162" t="s">
        <v>23</v>
      </c>
      <c r="C75" s="163" t="s">
        <v>115</v>
      </c>
      <c r="D75" s="164">
        <f>'Herren B1'!G2</f>
        <v>576.25</v>
      </c>
      <c r="E75" s="268"/>
      <c r="F75" s="268"/>
      <c r="G75" s="165"/>
    </row>
    <row r="76" spans="1:7" ht="15">
      <c r="A76" s="161" t="s">
        <v>38</v>
      </c>
      <c r="B76" s="162" t="s">
        <v>29</v>
      </c>
      <c r="C76" s="163" t="s">
        <v>116</v>
      </c>
      <c r="D76" s="164">
        <f>'Damen B2'!G2</f>
        <v>624.45</v>
      </c>
      <c r="E76" s="268"/>
      <c r="F76" s="268"/>
      <c r="G76" s="165"/>
    </row>
    <row r="77" spans="1:7" ht="15">
      <c r="A77" s="161" t="s">
        <v>41</v>
      </c>
      <c r="B77" s="162" t="s">
        <v>42</v>
      </c>
      <c r="C77" s="163" t="s">
        <v>116</v>
      </c>
      <c r="D77" s="164">
        <f>'Herren B2'!G8</f>
        <v>532.4</v>
      </c>
      <c r="E77" s="268"/>
      <c r="F77" s="268"/>
      <c r="G77" s="165"/>
    </row>
    <row r="78" spans="1:7" ht="15">
      <c r="A78" s="161" t="s">
        <v>33</v>
      </c>
      <c r="B78" s="162" t="s">
        <v>34</v>
      </c>
      <c r="C78" s="163" t="s">
        <v>115</v>
      </c>
      <c r="D78" s="164">
        <f>'Damen B1'!G3</f>
        <v>510.9</v>
      </c>
      <c r="E78" s="268"/>
      <c r="F78" s="268"/>
      <c r="G78" s="165"/>
    </row>
    <row r="79" spans="1:7" ht="15.75" thickBot="1">
      <c r="A79" s="166"/>
      <c r="B79" s="167"/>
      <c r="C79" s="168"/>
      <c r="D79" s="169">
        <f>SUM(D75:D78)</f>
        <v>2244</v>
      </c>
      <c r="E79" s="269"/>
      <c r="F79" s="269"/>
      <c r="G79" s="170"/>
    </row>
    <row r="81" ht="16.5" thickBot="1">
      <c r="A81" s="3" t="s">
        <v>128</v>
      </c>
    </row>
    <row r="82" spans="1:7" ht="15">
      <c r="A82" s="171" t="s">
        <v>0</v>
      </c>
      <c r="B82" s="172" t="s">
        <v>1</v>
      </c>
      <c r="C82" s="173" t="s">
        <v>113</v>
      </c>
      <c r="D82" s="174" t="s">
        <v>2</v>
      </c>
      <c r="E82" s="270"/>
      <c r="F82" s="270"/>
      <c r="G82" s="175" t="s">
        <v>114</v>
      </c>
    </row>
    <row r="83" spans="1:7" ht="15">
      <c r="A83" s="176" t="s">
        <v>35</v>
      </c>
      <c r="B83" s="177" t="s">
        <v>13</v>
      </c>
      <c r="C83" s="178" t="s">
        <v>115</v>
      </c>
      <c r="D83" s="179">
        <f>'Herren B1'!G7</f>
        <v>503.75</v>
      </c>
      <c r="E83" s="271"/>
      <c r="F83" s="271"/>
      <c r="G83" s="180"/>
    </row>
    <row r="84" spans="1:7" ht="15">
      <c r="A84" s="176" t="s">
        <v>39</v>
      </c>
      <c r="B84" s="177" t="s">
        <v>40</v>
      </c>
      <c r="C84" s="178" t="s">
        <v>116</v>
      </c>
      <c r="D84" s="179">
        <f>'Damen B2'!G9</f>
        <v>485.3</v>
      </c>
      <c r="E84" s="271"/>
      <c r="F84" s="271"/>
      <c r="G84" s="180"/>
    </row>
    <row r="85" spans="1:7" ht="15">
      <c r="A85" s="176" t="s">
        <v>43</v>
      </c>
      <c r="B85" s="177" t="s">
        <v>44</v>
      </c>
      <c r="C85" s="178" t="s">
        <v>117</v>
      </c>
      <c r="D85" s="179">
        <f>'Herren B3'!G12</f>
        <v>437</v>
      </c>
      <c r="E85" s="271"/>
      <c r="F85" s="271"/>
      <c r="G85" s="180"/>
    </row>
    <row r="86" spans="1:7" ht="15">
      <c r="A86" s="176" t="s">
        <v>45</v>
      </c>
      <c r="B86" s="177" t="s">
        <v>46</v>
      </c>
      <c r="C86" s="178" t="s">
        <v>119</v>
      </c>
      <c r="D86" s="179">
        <f>'Damen B4'!G2</f>
        <v>568.1</v>
      </c>
      <c r="E86" s="271"/>
      <c r="F86" s="271"/>
      <c r="G86" s="180"/>
    </row>
    <row r="87" spans="1:7" ht="15.75" thickBot="1">
      <c r="A87" s="181"/>
      <c r="B87" s="182"/>
      <c r="C87" s="183"/>
      <c r="D87" s="184">
        <f>SUM(D83:D86)</f>
        <v>1994.15</v>
      </c>
      <c r="E87" s="272"/>
      <c r="F87" s="272"/>
      <c r="G87" s="185"/>
    </row>
    <row r="89" ht="16.5" thickBot="1">
      <c r="A89" s="2" t="s">
        <v>129</v>
      </c>
    </row>
    <row r="90" spans="1:7" ht="15">
      <c r="A90" s="186" t="s">
        <v>0</v>
      </c>
      <c r="B90" s="187" t="s">
        <v>1</v>
      </c>
      <c r="C90" s="188" t="s">
        <v>113</v>
      </c>
      <c r="D90" s="189" t="s">
        <v>2</v>
      </c>
      <c r="E90" s="273"/>
      <c r="F90" s="273"/>
      <c r="G90" s="190" t="s">
        <v>114</v>
      </c>
    </row>
    <row r="91" spans="1:7" ht="15">
      <c r="A91" s="191" t="s">
        <v>10</v>
      </c>
      <c r="B91" s="192" t="s">
        <v>11</v>
      </c>
      <c r="C91" s="193" t="s">
        <v>115</v>
      </c>
      <c r="D91" s="194">
        <f>'Herren B1'!G4</f>
        <v>550</v>
      </c>
      <c r="E91" s="274"/>
      <c r="F91" s="274"/>
      <c r="G91" s="195"/>
    </row>
    <row r="92" spans="1:7" ht="15">
      <c r="A92" s="191" t="s">
        <v>16</v>
      </c>
      <c r="B92" s="192" t="s">
        <v>17</v>
      </c>
      <c r="C92" s="193" t="s">
        <v>116</v>
      </c>
      <c r="D92" s="194">
        <f>'Herren B2'!G6</f>
        <v>564.3</v>
      </c>
      <c r="E92" s="274"/>
      <c r="F92" s="274"/>
      <c r="G92" s="195"/>
    </row>
    <row r="93" spans="1:7" ht="15">
      <c r="A93" s="191" t="s">
        <v>18</v>
      </c>
      <c r="B93" s="192" t="s">
        <v>19</v>
      </c>
      <c r="C93" s="193" t="s">
        <v>116</v>
      </c>
      <c r="D93" s="194">
        <f>'Herren B2'!G7</f>
        <v>564.3</v>
      </c>
      <c r="E93" s="274"/>
      <c r="F93" s="274"/>
      <c r="G93" s="195"/>
    </row>
    <row r="94" spans="1:7" ht="15">
      <c r="A94" s="191" t="s">
        <v>25</v>
      </c>
      <c r="B94" s="192" t="s">
        <v>26</v>
      </c>
      <c r="C94" s="193" t="s">
        <v>119</v>
      </c>
      <c r="D94" s="194">
        <f>'Damen B4'!G3</f>
        <v>538.65</v>
      </c>
      <c r="E94" s="274"/>
      <c r="F94" s="274"/>
      <c r="G94" s="195"/>
    </row>
    <row r="95" spans="1:7" ht="15.75" thickBot="1">
      <c r="A95" s="196"/>
      <c r="B95" s="197"/>
      <c r="C95" s="198"/>
      <c r="D95" s="199">
        <f>SUM(D91:D94)</f>
        <v>2217.25</v>
      </c>
      <c r="E95" s="275"/>
      <c r="F95" s="275"/>
      <c r="G95" s="200"/>
    </row>
    <row r="97" ht="16.5" thickBot="1">
      <c r="A97" s="2" t="s">
        <v>130</v>
      </c>
    </row>
    <row r="98" spans="1:7" ht="15">
      <c r="A98" s="201" t="s">
        <v>0</v>
      </c>
      <c r="B98" s="202" t="s">
        <v>1</v>
      </c>
      <c r="C98" s="203" t="s">
        <v>113</v>
      </c>
      <c r="D98" s="204" t="s">
        <v>2</v>
      </c>
      <c r="E98" s="276"/>
      <c r="F98" s="276"/>
      <c r="G98" s="205" t="s">
        <v>114</v>
      </c>
    </row>
    <row r="99" spans="1:7" ht="15">
      <c r="A99" s="206" t="s">
        <v>7</v>
      </c>
      <c r="B99" s="207" t="s">
        <v>8</v>
      </c>
      <c r="C99" s="208" t="s">
        <v>115</v>
      </c>
      <c r="D99" s="209">
        <f>'Damen B1'!G5</f>
        <v>486.2</v>
      </c>
      <c r="E99" s="277"/>
      <c r="F99" s="277"/>
      <c r="G99" s="210"/>
    </row>
    <row r="100" spans="1:7" ht="15">
      <c r="A100" s="206" t="s">
        <v>89</v>
      </c>
      <c r="B100" s="207" t="s">
        <v>90</v>
      </c>
      <c r="C100" s="208" t="s">
        <v>116</v>
      </c>
      <c r="D100" s="209">
        <f>'Herren B2'!G11</f>
        <v>368.5</v>
      </c>
      <c r="E100" s="277"/>
      <c r="F100" s="277"/>
      <c r="G100" s="210"/>
    </row>
    <row r="101" spans="1:7" ht="15">
      <c r="A101" s="206" t="s">
        <v>12</v>
      </c>
      <c r="B101" s="207" t="s">
        <v>13</v>
      </c>
      <c r="C101" s="208" t="s">
        <v>115</v>
      </c>
      <c r="D101" s="209">
        <f>'Herren B1'!G12</f>
        <v>341.25</v>
      </c>
      <c r="E101" s="277"/>
      <c r="F101" s="277"/>
      <c r="G101" s="210"/>
    </row>
    <row r="102" spans="1:7" ht="15">
      <c r="A102" s="206" t="s">
        <v>22</v>
      </c>
      <c r="B102" s="207" t="s">
        <v>23</v>
      </c>
      <c r="C102" s="208" t="s">
        <v>117</v>
      </c>
      <c r="D102" s="209">
        <f>'Herren B3'!G10</f>
        <v>506</v>
      </c>
      <c r="E102" s="277"/>
      <c r="F102" s="277"/>
      <c r="G102" s="210"/>
    </row>
    <row r="103" spans="1:7" ht="15.75" thickBot="1">
      <c r="A103" s="211"/>
      <c r="B103" s="212"/>
      <c r="C103" s="213"/>
      <c r="D103" s="214">
        <f>SUM(D99:D102)</f>
        <v>1701.95</v>
      </c>
      <c r="E103" s="278"/>
      <c r="F103" s="278"/>
      <c r="G103" s="215"/>
    </row>
    <row r="105" ht="16.5" thickBot="1">
      <c r="A105" s="2" t="s">
        <v>131</v>
      </c>
    </row>
    <row r="106" spans="1:7" ht="15">
      <c r="A106" s="216" t="s">
        <v>0</v>
      </c>
      <c r="B106" s="217" t="s">
        <v>1</v>
      </c>
      <c r="C106" s="218" t="s">
        <v>113</v>
      </c>
      <c r="D106" s="219" t="s">
        <v>2</v>
      </c>
      <c r="E106" s="279"/>
      <c r="F106" s="279"/>
      <c r="G106" s="220" t="s">
        <v>114</v>
      </c>
    </row>
    <row r="107" spans="1:7" ht="15">
      <c r="A107" s="221" t="s">
        <v>62</v>
      </c>
      <c r="B107" s="222" t="s">
        <v>63</v>
      </c>
      <c r="C107" s="223" t="s">
        <v>115</v>
      </c>
      <c r="D107" s="224">
        <f>'Herren B1'!G3</f>
        <v>576.25</v>
      </c>
      <c r="E107" s="280"/>
      <c r="F107" s="280"/>
      <c r="G107" s="225"/>
    </row>
    <row r="108" spans="1:7" ht="15">
      <c r="A108" s="221" t="s">
        <v>68</v>
      </c>
      <c r="B108" s="222" t="s">
        <v>69</v>
      </c>
      <c r="C108" s="223" t="s">
        <v>115</v>
      </c>
      <c r="D108" s="224">
        <f>'Herren B1'!G8</f>
        <v>498.75</v>
      </c>
      <c r="E108" s="280"/>
      <c r="F108" s="280"/>
      <c r="G108" s="225"/>
    </row>
    <row r="109" spans="1:7" ht="15">
      <c r="A109" s="221" t="s">
        <v>64</v>
      </c>
      <c r="B109" s="222" t="s">
        <v>65</v>
      </c>
      <c r="C109" s="223" t="s">
        <v>116</v>
      </c>
      <c r="D109" s="224">
        <f>'Damen B2'!G3</f>
        <v>607.2</v>
      </c>
      <c r="E109" s="280"/>
      <c r="F109" s="280"/>
      <c r="G109" s="225"/>
    </row>
    <row r="110" spans="1:7" ht="15">
      <c r="A110" s="221" t="s">
        <v>66</v>
      </c>
      <c r="B110" s="222" t="s">
        <v>67</v>
      </c>
      <c r="C110" s="223" t="s">
        <v>116</v>
      </c>
      <c r="D110" s="224">
        <f>'Herren B2'!G3</f>
        <v>607.2</v>
      </c>
      <c r="E110" s="280"/>
      <c r="F110" s="280"/>
      <c r="G110" s="225"/>
    </row>
    <row r="111" spans="1:7" ht="15.75" thickBot="1">
      <c r="A111" s="226"/>
      <c r="B111" s="227"/>
      <c r="C111" s="228"/>
      <c r="D111" s="229">
        <f>SUM(D107:D110)</f>
        <v>2289.4</v>
      </c>
      <c r="E111" s="281"/>
      <c r="F111" s="281"/>
      <c r="G111" s="230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Deutscher Bundestag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Bartelt Roland IO1</dc:creator>
  <cp:keywords/>
  <dc:description/>
  <cp:lastModifiedBy>Franz</cp:lastModifiedBy>
  <cp:lastPrinted>2016-10-02T13:08:49Z</cp:lastPrinted>
  <dcterms:created xsi:type="dcterms:W3CDTF">2016-08-16T08:57:28Z</dcterms:created>
  <dcterms:modified xsi:type="dcterms:W3CDTF">2016-10-04T09:05:34Z</dcterms:modified>
  <cp:category/>
  <cp:version/>
  <cp:contentType/>
  <cp:contentStatus/>
</cp:coreProperties>
</file>